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C:\Users\asus\Desktop\Dokumenty\EUBA\1.ročník PhD\Vedecké články\EDAMBA 2019\"/>
    </mc:Choice>
  </mc:AlternateContent>
  <xr:revisionPtr revIDLastSave="0" documentId="13_ncr:1_{D88D1CA1-5201-46A2-8D1C-3CFF86E976D1}" xr6:coauthVersionLast="40" xr6:coauthVersionMax="40" xr10:uidLastSave="{00000000-0000-0000-0000-000000000000}"/>
  <bookViews>
    <workbookView xWindow="0" yWindow="0" windowWidth="23040" windowHeight="9012" activeTab="2" xr2:uid="{00000000-000D-0000-FFFF-FFFF00000000}"/>
  </bookViews>
  <sheets>
    <sheet name="Kraje" sheetId="11" r:id="rId1"/>
    <sheet name="LQ a CAGR" sheetId="12" r:id="rId2"/>
    <sheet name="SHIFT-SHARE" sheetId="13" r:id="rId3"/>
    <sheet name="Bratislavský región CR" sheetId="3" r:id="rId4"/>
    <sheet name="Severopovažský región CR" sheetId="4" r:id="rId5"/>
    <sheet name="Turčiansky región CR" sheetId="5" r:id="rId6"/>
    <sheet name="Oravský región CR" sheetId="6" r:id="rId7"/>
    <sheet name="Liptovský región CR" sheetId="7" r:id="rId8"/>
    <sheet name="Horehronský región CR" sheetId="8" r:id="rId9"/>
    <sheet name="Tatranský región CR" sheetId="9" r:id="rId10"/>
    <sheet name="Spišský región CR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3" l="1"/>
  <c r="D6" i="13" l="1"/>
  <c r="C18" i="13" s="1"/>
  <c r="B18" i="13"/>
  <c r="E18" i="13" s="1"/>
  <c r="C6" i="13"/>
  <c r="D18" i="13" s="1"/>
  <c r="B7" i="13"/>
  <c r="B19" i="13" s="1"/>
  <c r="E19" i="13" s="1"/>
  <c r="B8" i="13"/>
  <c r="B20" i="13" s="1"/>
  <c r="B9" i="13"/>
  <c r="B21" i="13" s="1"/>
  <c r="B10" i="13"/>
  <c r="B22" i="13" s="1"/>
  <c r="B11" i="13"/>
  <c r="B23" i="13" s="1"/>
  <c r="E23" i="13" s="1"/>
  <c r="B12" i="13"/>
  <c r="B24" i="13" s="1"/>
  <c r="B13" i="13"/>
  <c r="B25" i="13" s="1"/>
  <c r="D7" i="13"/>
  <c r="C19" i="13" s="1"/>
  <c r="D8" i="13"/>
  <c r="C20" i="13" s="1"/>
  <c r="D9" i="13"/>
  <c r="C21" i="13" s="1"/>
  <c r="D10" i="13"/>
  <c r="C22" i="13" s="1"/>
  <c r="D11" i="13"/>
  <c r="C23" i="13" s="1"/>
  <c r="D12" i="13"/>
  <c r="C24" i="13" s="1"/>
  <c r="D13" i="13"/>
  <c r="C25" i="13" s="1"/>
  <c r="C7" i="13"/>
  <c r="D19" i="13" s="1"/>
  <c r="C8" i="13"/>
  <c r="D20" i="13" s="1"/>
  <c r="C9" i="13"/>
  <c r="D21" i="13" s="1"/>
  <c r="C10" i="13"/>
  <c r="D22" i="13" s="1"/>
  <c r="C11" i="13"/>
  <c r="D23" i="13" s="1"/>
  <c r="C12" i="13"/>
  <c r="D24" i="13" s="1"/>
  <c r="C13" i="13"/>
  <c r="D25" i="13" s="1"/>
  <c r="A13" i="13"/>
  <c r="A25" i="13" s="1"/>
  <c r="A7" i="13"/>
  <c r="A19" i="13" s="1"/>
  <c r="A8" i="13"/>
  <c r="A20" i="13" s="1"/>
  <c r="A9" i="13"/>
  <c r="A21" i="13" s="1"/>
  <c r="A10" i="13"/>
  <c r="A22" i="13" s="1"/>
  <c r="A11" i="13"/>
  <c r="A23" i="13" s="1"/>
  <c r="A12" i="13"/>
  <c r="A24" i="13" s="1"/>
  <c r="A6" i="13"/>
  <c r="A18" i="13" s="1"/>
  <c r="E22" i="13" l="1"/>
  <c r="E25" i="13"/>
  <c r="E21" i="13"/>
  <c r="E24" i="13"/>
  <c r="E20" i="13"/>
  <c r="E10" i="13"/>
  <c r="E6" i="13"/>
  <c r="E7" i="13"/>
  <c r="E9" i="13"/>
  <c r="E12" i="13"/>
  <c r="E8" i="13"/>
  <c r="E11" i="13"/>
  <c r="B3" i="11" l="1"/>
  <c r="F4" i="13" s="1"/>
  <c r="C3" i="11"/>
  <c r="G4" i="13" s="1"/>
  <c r="E13" i="13" s="1"/>
  <c r="B16" i="11"/>
  <c r="F5" i="13" s="1"/>
  <c r="C16" i="11"/>
  <c r="G5" i="13" s="1"/>
  <c r="B13" i="10" l="1"/>
  <c r="B12" i="9"/>
  <c r="B11" i="8"/>
  <c r="B12" i="6"/>
  <c r="B11" i="5"/>
  <c r="B17" i="3"/>
  <c r="B11" i="7"/>
  <c r="B15" i="4"/>
  <c r="C13" i="10"/>
  <c r="C12" i="9"/>
  <c r="C11" i="8"/>
  <c r="C11" i="7"/>
  <c r="C12" i="6"/>
  <c r="C11" i="5"/>
  <c r="C15" i="4"/>
  <c r="C17" i="3"/>
  <c r="C3" i="10"/>
  <c r="C3" i="9"/>
  <c r="C3" i="8"/>
  <c r="C3" i="7"/>
  <c r="C3" i="6"/>
  <c r="C3" i="5"/>
  <c r="C3" i="4"/>
  <c r="C3" i="3"/>
  <c r="B3" i="7"/>
  <c r="B3" i="4"/>
  <c r="B3" i="10"/>
  <c r="B3" i="9"/>
  <c r="B3" i="8"/>
  <c r="B3" i="6"/>
  <c r="B3" i="5"/>
  <c r="B3" i="3"/>
  <c r="B14" i="10"/>
  <c r="F13" i="13" s="1"/>
  <c r="C14" i="10"/>
  <c r="B13" i="9"/>
  <c r="F12" i="13" s="1"/>
  <c r="C13" i="9"/>
  <c r="B12" i="8"/>
  <c r="F11" i="13" s="1"/>
  <c r="C12" i="8"/>
  <c r="C12" i="7"/>
  <c r="B12" i="7"/>
  <c r="F10" i="13" s="1"/>
  <c r="G13" i="13" l="1"/>
  <c r="F10" i="12"/>
  <c r="G12" i="13"/>
  <c r="F9" i="12"/>
  <c r="G10" i="13"/>
  <c r="F7" i="12"/>
  <c r="G11" i="13"/>
  <c r="F8" i="12"/>
  <c r="B13" i="6"/>
  <c r="F9" i="13" s="1"/>
  <c r="C13" i="6"/>
  <c r="B12" i="5"/>
  <c r="F8" i="13" s="1"/>
  <c r="C12" i="5"/>
  <c r="B16" i="4"/>
  <c r="F7" i="13" s="1"/>
  <c r="C16" i="4"/>
  <c r="B18" i="3"/>
  <c r="F6" i="13" s="1"/>
  <c r="C18" i="3"/>
  <c r="G8" i="13" l="1"/>
  <c r="F5" i="12"/>
  <c r="G7" i="13"/>
  <c r="F4" i="12"/>
  <c r="F3" i="12"/>
  <c r="G6" i="13"/>
  <c r="G9" i="13"/>
  <c r="F6" i="12"/>
  <c r="B4" i="10"/>
  <c r="G15" i="10" s="1"/>
  <c r="B10" i="12" s="1"/>
  <c r="C4" i="10"/>
  <c r="G13" i="10" s="1"/>
  <c r="C10" i="12" s="1"/>
  <c r="D10" i="12" s="1"/>
  <c r="B4" i="9"/>
  <c r="G14" i="9" s="1"/>
  <c r="B9" i="12" s="1"/>
  <c r="C4" i="9"/>
  <c r="G12" i="9" s="1"/>
  <c r="C9" i="12" s="1"/>
  <c r="D9" i="12" s="1"/>
  <c r="B4" i="8"/>
  <c r="G13" i="8" s="1"/>
  <c r="B8" i="12" s="1"/>
  <c r="C4" i="8"/>
  <c r="G11" i="8" s="1"/>
  <c r="C8" i="12" s="1"/>
  <c r="D8" i="12" s="1"/>
  <c r="B4" i="7"/>
  <c r="G13" i="7" s="1"/>
  <c r="B7" i="12" s="1"/>
  <c r="C4" i="7"/>
  <c r="G11" i="7" s="1"/>
  <c r="C7" i="12" s="1"/>
  <c r="D7" i="12" s="1"/>
  <c r="B4" i="6"/>
  <c r="G14" i="6" s="1"/>
  <c r="B6" i="12" s="1"/>
  <c r="C4" i="6"/>
  <c r="G12" i="6" s="1"/>
  <c r="C6" i="12" s="1"/>
  <c r="D6" i="12" s="1"/>
  <c r="B4" i="5"/>
  <c r="G13" i="5" s="1"/>
  <c r="B5" i="12" s="1"/>
  <c r="C4" i="5"/>
  <c r="G11" i="5" s="1"/>
  <c r="C5" i="12" s="1"/>
  <c r="B4" i="3"/>
  <c r="G19" i="3" s="1"/>
  <c r="B3" i="12" s="1"/>
  <c r="C4" i="3"/>
  <c r="G17" i="3" s="1"/>
  <c r="C3" i="12" s="1"/>
  <c r="B4" i="4"/>
  <c r="G17" i="4" s="1"/>
  <c r="B4" i="12" s="1"/>
  <c r="C4" i="4"/>
  <c r="G15" i="4" s="1"/>
  <c r="C4" i="12" s="1"/>
  <c r="D4" i="12" s="1"/>
  <c r="D5" i="12" l="1"/>
  <c r="D3" i="12"/>
</calcChain>
</file>

<file path=xl/sharedStrings.xml><?xml version="1.0" encoding="utf-8"?>
<sst xmlns="http://schemas.openxmlformats.org/spreadsheetml/2006/main" count="193" uniqueCount="74">
  <si>
    <t>Slovenská republika</t>
  </si>
  <si>
    <t>Okres Bratislava I</t>
  </si>
  <si>
    <t>Okres Bratislava II</t>
  </si>
  <si>
    <t>Okres Bratislava III</t>
  </si>
  <si>
    <t>Okres Bratislava IV</t>
  </si>
  <si>
    <t>Okres Bratislava V</t>
  </si>
  <si>
    <t>Okres Malacky</t>
  </si>
  <si>
    <t>Okres Pezinok</t>
  </si>
  <si>
    <t>Okres Senec</t>
  </si>
  <si>
    <t>Okres Považská Bystrica</t>
  </si>
  <si>
    <t>Okres Púchov</t>
  </si>
  <si>
    <t>Okres Bytča</t>
  </si>
  <si>
    <t>Okres Čadca</t>
  </si>
  <si>
    <t>Okres Dolný Kubín</t>
  </si>
  <si>
    <t>Okres Kysucké Nové Mesto</t>
  </si>
  <si>
    <t>Okres Liptovský Mikuláš</t>
  </si>
  <si>
    <t>Okres Martin</t>
  </si>
  <si>
    <t>Okres Námestovo</t>
  </si>
  <si>
    <t>Okres Ružomberok</t>
  </si>
  <si>
    <t>Okres Turčianske Teplice</t>
  </si>
  <si>
    <t>Okres Tvrdošín</t>
  </si>
  <si>
    <t>Okres Žilina</t>
  </si>
  <si>
    <t>Okres Banská Bystrica</t>
  </si>
  <si>
    <t>Okres Brezno</t>
  </si>
  <si>
    <t>Okres Kežmarok</t>
  </si>
  <si>
    <t>Okres Levoča</t>
  </si>
  <si>
    <t>Okres Poprad</t>
  </si>
  <si>
    <t>Okres Stará Ľubovňa</t>
  </si>
  <si>
    <t>Okres Gelnica</t>
  </si>
  <si>
    <t>Okres Rožňava</t>
  </si>
  <si>
    <t>Okres Spišská Nová Ves</t>
  </si>
  <si>
    <t>Bratislavský región CR</t>
  </si>
  <si>
    <t>Severopovažský región CR</t>
  </si>
  <si>
    <t>Turčiansky región CR</t>
  </si>
  <si>
    <t>Oravský región CR</t>
  </si>
  <si>
    <t>Liptovský región CR</t>
  </si>
  <si>
    <t>Horehronský región CR</t>
  </si>
  <si>
    <t>Tatranský región CR</t>
  </si>
  <si>
    <t>Spišský región CR</t>
  </si>
  <si>
    <t xml:space="preserve">Spolu odvetvia ekonomickej činnosti </t>
  </si>
  <si>
    <t>2017</t>
  </si>
  <si>
    <t>Ubytovacie a stravovacie služby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</si>
  <si>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</si>
  <si>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</si>
  <si>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</si>
  <si>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</si>
  <si>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</si>
  <si>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</si>
  <si>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</si>
  <si>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</si>
  <si>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2007</t>
  </si>
  <si>
    <t>LQ 2007</t>
  </si>
  <si>
    <t>LQ 2017</t>
  </si>
  <si>
    <t>Región CR</t>
  </si>
  <si>
    <t>Slovenská republika CR</t>
  </si>
  <si>
    <t>NS</t>
  </si>
  <si>
    <t>IM</t>
  </si>
  <si>
    <t>LF</t>
  </si>
  <si>
    <t>X</t>
  </si>
  <si>
    <t>SR</t>
  </si>
  <si>
    <t>Národný komponent</t>
  </si>
  <si>
    <t>Koeficient regiónu CR</t>
  </si>
  <si>
    <t>Štrukturálny komponent</t>
  </si>
  <si>
    <t>Regionálny komponent</t>
  </si>
  <si>
    <t>LQ</t>
  </si>
  <si>
    <t>Compound Annual Growth Rate (in %)</t>
  </si>
  <si>
    <t>Region of Bratislava</t>
  </si>
  <si>
    <t>Region of Turiec</t>
  </si>
  <si>
    <t>Region of Orava</t>
  </si>
  <si>
    <t>Region of Liptov</t>
  </si>
  <si>
    <t>Region of Horehronie</t>
  </si>
  <si>
    <t>Region of Tatras</t>
  </si>
  <si>
    <t>Region of Spiš</t>
  </si>
  <si>
    <t>Region of Upper Považie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</si>
</sst>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EUR&quot;_-;\-* #,##0\ &quot;EUR&quot;_-;_-* &quot;-&quot;\ &quot;EUR&quot;_-;_-@_-"/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0.000"/>
    <numFmt numFmtId="165" formatCode="0.00000"/>
  </numFmts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2" fillId="0" borderId="2" xfId="6" applyNumberFormat="1" applyFont="1" applyFill="1" applyBorder="1" applyAlignment="1" applyProtection="1"/>
    <xf numFmtId="3" fontId="2" fillId="0" borderId="3" xfId="6" applyNumberFormat="1" applyFont="1" applyFill="1" applyBorder="1" applyAlignment="1" applyProtection="1"/>
    <xf numFmtId="3" fontId="2" fillId="0" borderId="4" xfId="6" applyNumberFormat="1" applyFont="1" applyFill="1" applyBorder="1" applyAlignment="1" applyProtection="1"/>
    <xf numFmtId="3" fontId="2" fillId="0" borderId="5" xfId="6" applyNumberFormat="1" applyFont="1" applyFill="1" applyBorder="1" applyAlignment="1" applyProtection="1"/>
    <xf numFmtId="3" fontId="2" fillId="0" borderId="6" xfId="6" applyNumberFormat="1" applyFont="1" applyFill="1" applyBorder="1" applyAlignment="1" applyProtection="1"/>
    <xf numFmtId="3" fontId="2" fillId="0" borderId="7" xfId="6" applyNumberFormat="1" applyFont="1" applyFill="1" applyBorder="1" applyAlignment="1" applyProtection="1"/>
    <xf numFmtId="49" fontId="3" fillId="2" borderId="1" xfId="6" applyNumberFormat="1" applyFont="1" applyFill="1" applyBorder="1" applyAlignment="1" applyProtection="1">
      <alignment horizontal="center"/>
    </xf>
    <xf numFmtId="0" fontId="3" fillId="2" borderId="8" xfId="6" applyNumberFormat="1" applyFont="1" applyFill="1" applyBorder="1" applyAlignment="1" applyProtection="1">
      <alignment horizontal="center"/>
    </xf>
    <xf numFmtId="0" fontId="3" fillId="2" borderId="6" xfId="6" applyNumberFormat="1" applyFont="1" applyFill="1" applyBorder="1" applyAlignment="1" applyProtection="1"/>
    <xf numFmtId="0" fontId="3" fillId="2" borderId="2" xfId="6" applyNumberFormat="1" applyFont="1" applyFill="1" applyBorder="1" applyAlignment="1" applyProtection="1"/>
    <xf numFmtId="0" fontId="3" fillId="2" borderId="3" xfId="6" applyNumberFormat="1" applyFont="1" applyFill="1" applyBorder="1" applyAlignment="1" applyProtection="1"/>
    <xf numFmtId="0" fontId="4" fillId="0" borderId="0" xfId="0" applyFont="1"/>
    <xf numFmtId="0" fontId="3" fillId="2" borderId="1" xfId="0" applyFont="1" applyFill="1" applyBorder="1"/>
    <xf numFmtId="0" fontId="3" fillId="2" borderId="10" xfId="6" applyNumberFormat="1" applyFont="1" applyFill="1" applyBorder="1" applyAlignment="1" applyProtection="1">
      <alignment horizontal="center"/>
    </xf>
    <xf numFmtId="0" fontId="3" fillId="2" borderId="1" xfId="6" applyNumberFormat="1" applyFont="1" applyFill="1" applyBorder="1" applyAlignment="1" applyProtection="1">
      <alignment horizontal="center"/>
    </xf>
    <xf numFmtId="3" fontId="2" fillId="0" borderId="11" xfId="6" applyNumberFormat="1" applyFont="1" applyFill="1" applyBorder="1" applyAlignment="1" applyProtection="1"/>
    <xf numFmtId="3" fontId="2" fillId="0" borderId="12" xfId="6" applyNumberFormat="1" applyFont="1" applyFill="1" applyBorder="1" applyAlignment="1" applyProtection="1"/>
    <xf numFmtId="3" fontId="2" fillId="0" borderId="13" xfId="6" applyNumberFormat="1" applyFont="1" applyFill="1" applyBorder="1" applyAlignment="1" applyProtection="1"/>
    <xf numFmtId="0" fontId="3" fillId="2" borderId="14" xfId="6" applyNumberFormat="1" applyFont="1" applyFill="1" applyBorder="1" applyAlignment="1" applyProtection="1"/>
    <xf numFmtId="0" fontId="3" fillId="2" borderId="9" xfId="0" applyFont="1" applyFill="1" applyBorder="1"/>
    <xf numFmtId="0" fontId="3" fillId="2" borderId="15" xfId="6" applyNumberFormat="1" applyFont="1" applyFill="1" applyBorder="1" applyAlignment="1" applyProtection="1"/>
    <xf numFmtId="0" fontId="3" fillId="2" borderId="16" xfId="6" applyNumberFormat="1" applyFont="1" applyFill="1" applyBorder="1" applyAlignment="1" applyProtection="1"/>
    <xf numFmtId="0" fontId="3" fillId="2" borderId="17" xfId="6" applyNumberFormat="1" applyFont="1" applyFill="1" applyBorder="1" applyAlignment="1" applyProtection="1"/>
    <xf numFmtId="0" fontId="3" fillId="2" borderId="18" xfId="0" applyFont="1" applyFill="1" applyBorder="1"/>
    <xf numFmtId="0" fontId="3" fillId="2" borderId="17" xfId="6" applyNumberFormat="1" applyFont="1" applyFill="1" applyBorder="1" applyAlignment="1" applyProtection="1">
      <alignment horizontal="center"/>
    </xf>
    <xf numFmtId="0" fontId="3" fillId="2" borderId="15" xfId="0" applyFont="1" applyFill="1" applyBorder="1"/>
    <xf numFmtId="0" fontId="3" fillId="2" borderId="19" xfId="0" applyFont="1" applyFill="1" applyBorder="1"/>
    <xf numFmtId="3" fontId="2" fillId="2" borderId="6" xfId="6" applyNumberFormat="1" applyFont="1" applyFill="1" applyBorder="1" applyAlignment="1" applyProtection="1">
      <alignment horizontal="right"/>
    </xf>
    <xf numFmtId="3" fontId="2" fillId="2" borderId="20" xfId="6" applyNumberFormat="1" applyFont="1" applyFill="1" applyBorder="1" applyAlignment="1" applyProtection="1">
      <alignment horizontal="right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3" fontId="0" fillId="0" borderId="0" xfId="0" applyNumberFormat="1"/>
    <xf numFmtId="0" fontId="5" fillId="0" borderId="32" xfId="0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top"/>
    </xf>
    <xf numFmtId="164" fontId="0" fillId="0" borderId="0" xfId="0" applyNumberFormat="1"/>
    <xf numFmtId="165" fontId="5" fillId="0" borderId="32" xfId="0" applyNumberFormat="1" applyFont="1" applyBorder="1" applyAlignment="1">
      <alignment horizontal="center"/>
    </xf>
    <xf numFmtId="165" fontId="0" fillId="0" borderId="0" xfId="0" applyNumberFormat="1"/>
    <xf numFmtId="0" fontId="2" fillId="0" borderId="15" xfId="0" applyFont="1" applyBorder="1"/>
    <xf numFmtId="165" fontId="2" fillId="0" borderId="6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165" fontId="2" fillId="0" borderId="2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6" xfId="0" applyFont="1" applyBorder="1"/>
    <xf numFmtId="165" fontId="2" fillId="0" borderId="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6" xfId="0" applyFont="1" applyBorder="1"/>
    <xf numFmtId="2" fontId="2" fillId="0" borderId="23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10" fontId="2" fillId="0" borderId="6" xfId="7" applyNumberFormat="1" applyFont="1" applyBorder="1" applyAlignment="1">
      <alignment horizontal="center" vertical="center"/>
    </xf>
    <xf numFmtId="0" fontId="2" fillId="0" borderId="2" xfId="0" applyFont="1" applyBorder="1"/>
    <xf numFmtId="2" fontId="2" fillId="0" borderId="24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2" fillId="0" borderId="3" xfId="0" applyFont="1" applyBorder="1"/>
    <xf numFmtId="2" fontId="2" fillId="0" borderId="25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10" fontId="2" fillId="4" borderId="6" xfId="7" applyNumberFormat="1" applyFont="1" applyFill="1" applyBorder="1" applyAlignment="1">
      <alignment horizontal="center" vertical="center"/>
    </xf>
    <xf numFmtId="10" fontId="2" fillId="4" borderId="27" xfId="7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8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Normálna" xfId="0" builtinId="0"/>
    <cellStyle name="Percent" xfId="1" xr:uid="{00000000-0005-0000-0000-000006000000}"/>
    <cellStyle name="Percentá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'LQ a CAGR'!$A$3</c:f>
              <c:strCache>
                <c:ptCount val="1"/>
                <c:pt idx="0">
                  <c:v>Region of Bratislava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'LQ a CAGR'!$D$3</c:f>
              <c:numCache>
                <c:formatCode>0.00%</c:formatCode>
                <c:ptCount val="1"/>
                <c:pt idx="0">
                  <c:v>9.363655002562643E-3</c:v>
                </c:pt>
              </c:numCache>
            </c:numRef>
          </c:xVal>
          <c:yVal>
            <c:numRef>
              <c:f>'LQ a CAGR'!$C$3</c:f>
              <c:numCache>
                <c:formatCode>0.00</c:formatCode>
                <c:ptCount val="1"/>
                <c:pt idx="0">
                  <c:v>1.4803149646266205</c:v>
                </c:pt>
              </c:numCache>
            </c:numRef>
          </c:yVal>
          <c:bubbleSize>
            <c:numRef>
              <c:f>'LQ a CAGR'!$F$3</c:f>
              <c:numCache>
                <c:formatCode>#,##0</c:formatCode>
                <c:ptCount val="1"/>
                <c:pt idx="0">
                  <c:v>10757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2F5-443B-98F6-C8D8920E9999}"/>
            </c:ext>
          </c:extLst>
        </c:ser>
        <c:ser>
          <c:idx val="1"/>
          <c:order val="1"/>
          <c:tx>
            <c:strRef>
              <c:f>'LQ a CAGR'!$A$4</c:f>
              <c:strCache>
                <c:ptCount val="1"/>
                <c:pt idx="0">
                  <c:v>Region of Upper Považie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CAGR'!$D$4</c:f>
              <c:numCache>
                <c:formatCode>0.00%</c:formatCode>
                <c:ptCount val="1"/>
                <c:pt idx="0">
                  <c:v>4.7682020793043511E-2</c:v>
                </c:pt>
              </c:numCache>
            </c:numRef>
          </c:xVal>
          <c:yVal>
            <c:numRef>
              <c:f>'LQ a CAGR'!$C$4</c:f>
              <c:numCache>
                <c:formatCode>0.00</c:formatCode>
                <c:ptCount val="1"/>
                <c:pt idx="0">
                  <c:v>0.95063446386779948</c:v>
                </c:pt>
              </c:numCache>
            </c:numRef>
          </c:yVal>
          <c:bubbleSize>
            <c:numRef>
              <c:f>'LQ a CAGR'!$F$4</c:f>
              <c:numCache>
                <c:formatCode>#,##0</c:formatCode>
                <c:ptCount val="1"/>
                <c:pt idx="0">
                  <c:v>2216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2F5-443B-98F6-C8D8920E9999}"/>
            </c:ext>
          </c:extLst>
        </c:ser>
        <c:ser>
          <c:idx val="2"/>
          <c:order val="2"/>
          <c:tx>
            <c:strRef>
              <c:f>'LQ a CAGR'!$A$5</c:f>
              <c:strCache>
                <c:ptCount val="1"/>
                <c:pt idx="0">
                  <c:v>Region of Turiec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CAGR'!$D$5</c:f>
              <c:numCache>
                <c:formatCode>0.00%</c:formatCode>
                <c:ptCount val="1"/>
                <c:pt idx="0">
                  <c:v>7.4523461181272843E-3</c:v>
                </c:pt>
              </c:numCache>
            </c:numRef>
          </c:xVal>
          <c:yVal>
            <c:numRef>
              <c:f>'LQ a CAGR'!$C$5</c:f>
              <c:numCache>
                <c:formatCode>0.00</c:formatCode>
                <c:ptCount val="1"/>
                <c:pt idx="0">
                  <c:v>1.5066547256255558</c:v>
                </c:pt>
              </c:numCache>
            </c:numRef>
          </c:yVal>
          <c:bubbleSize>
            <c:numRef>
              <c:f>'LQ a CAGR'!$F$5</c:f>
              <c:numCache>
                <c:formatCode>#,##0</c:formatCode>
                <c:ptCount val="1"/>
                <c:pt idx="0">
                  <c:v>785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F2F5-443B-98F6-C8D8920E9999}"/>
            </c:ext>
          </c:extLst>
        </c:ser>
        <c:ser>
          <c:idx val="3"/>
          <c:order val="3"/>
          <c:tx>
            <c:strRef>
              <c:f>'LQ a CAGR'!$A$6</c:f>
              <c:strCache>
                <c:ptCount val="1"/>
                <c:pt idx="0">
                  <c:v>Region of Orava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CAGR'!$D$6</c:f>
              <c:numCache>
                <c:formatCode>0.00%</c:formatCode>
                <c:ptCount val="1"/>
                <c:pt idx="0">
                  <c:v>3.3581806172062745E-3</c:v>
                </c:pt>
              </c:numCache>
            </c:numRef>
          </c:xVal>
          <c:yVal>
            <c:numRef>
              <c:f>'LQ a CAGR'!$C$6</c:f>
              <c:numCache>
                <c:formatCode>0.00</c:formatCode>
                <c:ptCount val="1"/>
                <c:pt idx="0">
                  <c:v>1.0990856392118638</c:v>
                </c:pt>
              </c:numCache>
            </c:numRef>
          </c:yVal>
          <c:bubbleSize>
            <c:numRef>
              <c:f>'LQ a CAGR'!$F$6</c:f>
              <c:numCache>
                <c:formatCode>#,##0</c:formatCode>
                <c:ptCount val="1"/>
                <c:pt idx="0">
                  <c:v>587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2F5-443B-98F6-C8D8920E9999}"/>
            </c:ext>
          </c:extLst>
        </c:ser>
        <c:ser>
          <c:idx val="4"/>
          <c:order val="4"/>
          <c:tx>
            <c:strRef>
              <c:f>'LQ a CAGR'!$A$7</c:f>
              <c:strCache>
                <c:ptCount val="1"/>
                <c:pt idx="0">
                  <c:v>Region of Liptov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CAGR'!$D$7</c:f>
              <c:numCache>
                <c:formatCode>0.00%</c:formatCode>
                <c:ptCount val="1"/>
                <c:pt idx="0">
                  <c:v>1.9319810689393258E-2</c:v>
                </c:pt>
              </c:numCache>
            </c:numRef>
          </c:xVal>
          <c:yVal>
            <c:numRef>
              <c:f>'LQ a CAGR'!$C$7</c:f>
              <c:numCache>
                <c:formatCode>0.00</c:formatCode>
                <c:ptCount val="1"/>
                <c:pt idx="0">
                  <c:v>2.5284309379468013</c:v>
                </c:pt>
              </c:numCache>
            </c:numRef>
          </c:yVal>
          <c:bubbleSize>
            <c:numRef>
              <c:f>'LQ a CAGR'!$F$7</c:f>
              <c:numCache>
                <c:formatCode>#,##0</c:formatCode>
                <c:ptCount val="1"/>
                <c:pt idx="0">
                  <c:v>1444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F2F5-443B-98F6-C8D8920E9999}"/>
            </c:ext>
          </c:extLst>
        </c:ser>
        <c:ser>
          <c:idx val="5"/>
          <c:order val="5"/>
          <c:tx>
            <c:strRef>
              <c:f>'LQ a CAGR'!$A$8</c:f>
              <c:strCache>
                <c:ptCount val="1"/>
                <c:pt idx="0">
                  <c:v>Region of Horehronie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CAGR'!$D$8</c:f>
              <c:numCache>
                <c:formatCode>0.00%</c:formatCode>
                <c:ptCount val="1"/>
                <c:pt idx="0">
                  <c:v>3.3115105613559237E-3</c:v>
                </c:pt>
              </c:numCache>
            </c:numRef>
          </c:xVal>
          <c:yVal>
            <c:numRef>
              <c:f>'LQ a CAGR'!$C$8</c:f>
              <c:numCache>
                <c:formatCode>0.00</c:formatCode>
                <c:ptCount val="1"/>
                <c:pt idx="0">
                  <c:v>1.2501220717042949</c:v>
                </c:pt>
              </c:numCache>
            </c:numRef>
          </c:yVal>
          <c:bubbleSize>
            <c:numRef>
              <c:f>'LQ a CAGR'!$F$8</c:f>
              <c:numCache>
                <c:formatCode>#,##0</c:formatCode>
                <c:ptCount val="1"/>
                <c:pt idx="0">
                  <c:v>1306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F2F5-443B-98F6-C8D8920E9999}"/>
            </c:ext>
          </c:extLst>
        </c:ser>
        <c:ser>
          <c:idx val="6"/>
          <c:order val="6"/>
          <c:tx>
            <c:strRef>
              <c:f>'LQ a CAGR'!$A$9</c:f>
              <c:strCache>
                <c:ptCount val="1"/>
                <c:pt idx="0">
                  <c:v>Region of Tatras</c:v>
                </c:pt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CAGR'!$D$9</c:f>
              <c:numCache>
                <c:formatCode>0.00%</c:formatCode>
                <c:ptCount val="1"/>
                <c:pt idx="0">
                  <c:v>-7.4971593239521739E-2</c:v>
                </c:pt>
              </c:numCache>
            </c:numRef>
          </c:xVal>
          <c:yVal>
            <c:numRef>
              <c:f>'LQ a CAGR'!$C$9</c:f>
              <c:numCache>
                <c:formatCode>0.00</c:formatCode>
                <c:ptCount val="1"/>
                <c:pt idx="0">
                  <c:v>1.1021986836693145</c:v>
                </c:pt>
              </c:numCache>
            </c:numRef>
          </c:yVal>
          <c:bubbleSize>
            <c:numRef>
              <c:f>'LQ a CAGR'!$F$9</c:f>
              <c:numCache>
                <c:formatCode>#,##0</c:formatCode>
                <c:ptCount val="1"/>
                <c:pt idx="0">
                  <c:v>1100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F2F5-443B-98F6-C8D8920E9999}"/>
            </c:ext>
          </c:extLst>
        </c:ser>
        <c:ser>
          <c:idx val="7"/>
          <c:order val="7"/>
          <c:tx>
            <c:strRef>
              <c:f>'LQ a CAGR'!$A$10</c:f>
              <c:strCache>
                <c:ptCount val="1"/>
                <c:pt idx="0">
                  <c:v>Region of Spiš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'LQ a CAGR'!$D$10</c:f>
              <c:numCache>
                <c:formatCode>0.00%</c:formatCode>
                <c:ptCount val="1"/>
                <c:pt idx="0">
                  <c:v>-2.8343542570650748E-2</c:v>
                </c:pt>
              </c:numCache>
            </c:numRef>
          </c:xVal>
          <c:yVal>
            <c:numRef>
              <c:f>'LQ a CAGR'!$C$10</c:f>
              <c:numCache>
                <c:formatCode>0.00</c:formatCode>
                <c:ptCount val="1"/>
                <c:pt idx="0">
                  <c:v>1.5091303605820137</c:v>
                </c:pt>
              </c:numCache>
            </c:numRef>
          </c:yVal>
          <c:bubbleSize>
            <c:numRef>
              <c:f>'LQ a CAGR'!$F$10</c:f>
              <c:numCache>
                <c:formatCode>#,##0</c:formatCode>
                <c:ptCount val="1"/>
                <c:pt idx="0">
                  <c:v>1064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2F5-443B-98F6-C8D8920E9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0158592"/>
        <c:axId val="110160512"/>
      </c:bubbleChart>
      <c:valAx>
        <c:axId val="110158592"/>
        <c:scaling>
          <c:orientation val="minMax"/>
          <c:max val="6.0000000000000012E-2"/>
          <c:min val="-9.000000000000002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Názov 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160512"/>
        <c:crossesAt val="1"/>
        <c:crossBetween val="midCat"/>
        <c:majorUnit val="3.0000000000000006E-2"/>
      </c:valAx>
      <c:valAx>
        <c:axId val="1101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Názov 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15859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95138888888889E-2"/>
          <c:y val="3.0250954719039824E-2"/>
          <c:w val="0.90685017361111109"/>
          <c:h val="0.73701753933786096"/>
        </c:manualLayout>
      </c:layout>
      <c:bubbleChart>
        <c:varyColors val="0"/>
        <c:ser>
          <c:idx val="0"/>
          <c:order val="0"/>
          <c:tx>
            <c:strRef>
              <c:f>'LQ a CAGR'!$A$3</c:f>
              <c:strCache>
                <c:ptCount val="1"/>
                <c:pt idx="0">
                  <c:v>Region of Bratislava</c:v>
                </c:pt>
              </c:strCache>
            </c:strRef>
          </c:tx>
          <c:spPr>
            <a:solidFill>
              <a:srgbClr val="00B0F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CAGR'!$D$3</c:f>
              <c:numCache>
                <c:formatCode>0.00%</c:formatCode>
                <c:ptCount val="1"/>
                <c:pt idx="0">
                  <c:v>9.363655002562643E-3</c:v>
                </c:pt>
              </c:numCache>
            </c:numRef>
          </c:xVal>
          <c:yVal>
            <c:numRef>
              <c:f>'LQ a CAGR'!$C$3</c:f>
              <c:numCache>
                <c:formatCode>0.00</c:formatCode>
                <c:ptCount val="1"/>
                <c:pt idx="0">
                  <c:v>1.4803149646266205</c:v>
                </c:pt>
              </c:numCache>
            </c:numRef>
          </c:yVal>
          <c:bubbleSize>
            <c:numRef>
              <c:f>'LQ a CAGR'!$F$3</c:f>
              <c:numCache>
                <c:formatCode>#,##0</c:formatCode>
                <c:ptCount val="1"/>
                <c:pt idx="0">
                  <c:v>10757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CA7-4F1C-99C8-E90002F10663}"/>
            </c:ext>
          </c:extLst>
        </c:ser>
        <c:ser>
          <c:idx val="1"/>
          <c:order val="1"/>
          <c:tx>
            <c:strRef>
              <c:f>'LQ a CAGR'!$A$4</c:f>
              <c:strCache>
                <c:ptCount val="1"/>
                <c:pt idx="0">
                  <c:v>Region of Upper Považie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CAGR'!$D$4</c:f>
              <c:numCache>
                <c:formatCode>0.00%</c:formatCode>
                <c:ptCount val="1"/>
                <c:pt idx="0">
                  <c:v>4.7682020793043511E-2</c:v>
                </c:pt>
              </c:numCache>
            </c:numRef>
          </c:xVal>
          <c:yVal>
            <c:numRef>
              <c:f>'LQ a CAGR'!$C$4</c:f>
              <c:numCache>
                <c:formatCode>0.00</c:formatCode>
                <c:ptCount val="1"/>
                <c:pt idx="0">
                  <c:v>0.95063446386779948</c:v>
                </c:pt>
              </c:numCache>
            </c:numRef>
          </c:yVal>
          <c:bubbleSize>
            <c:numRef>
              <c:f>'LQ a CAGR'!$F$4</c:f>
              <c:numCache>
                <c:formatCode>#,##0</c:formatCode>
                <c:ptCount val="1"/>
                <c:pt idx="0">
                  <c:v>2216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8CA7-4F1C-99C8-E90002F10663}"/>
            </c:ext>
          </c:extLst>
        </c:ser>
        <c:ser>
          <c:idx val="2"/>
          <c:order val="2"/>
          <c:tx>
            <c:strRef>
              <c:f>'LQ a CAGR'!$A$5</c:f>
              <c:strCache>
                <c:ptCount val="1"/>
                <c:pt idx="0">
                  <c:v>Region of Turiec</c:v>
                </c:pt>
              </c:strCache>
            </c:strRef>
          </c:tx>
          <c:spPr>
            <a:solidFill>
              <a:srgbClr val="92D05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CAGR'!$D$5</c:f>
              <c:numCache>
                <c:formatCode>0.00%</c:formatCode>
                <c:ptCount val="1"/>
                <c:pt idx="0">
                  <c:v>7.4523461181272843E-3</c:v>
                </c:pt>
              </c:numCache>
            </c:numRef>
          </c:xVal>
          <c:yVal>
            <c:numRef>
              <c:f>'LQ a CAGR'!$C$5</c:f>
              <c:numCache>
                <c:formatCode>0.00</c:formatCode>
                <c:ptCount val="1"/>
                <c:pt idx="0">
                  <c:v>1.5066547256255558</c:v>
                </c:pt>
              </c:numCache>
            </c:numRef>
          </c:yVal>
          <c:bubbleSize>
            <c:numRef>
              <c:f>'LQ a CAGR'!$F$5</c:f>
              <c:numCache>
                <c:formatCode>#,##0</c:formatCode>
                <c:ptCount val="1"/>
                <c:pt idx="0">
                  <c:v>785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8CA7-4F1C-99C8-E90002F10663}"/>
            </c:ext>
          </c:extLst>
        </c:ser>
        <c:ser>
          <c:idx val="3"/>
          <c:order val="3"/>
          <c:tx>
            <c:strRef>
              <c:f>'LQ a CAGR'!$A$6</c:f>
              <c:strCache>
                <c:ptCount val="1"/>
                <c:pt idx="0">
                  <c:v>Region of Orava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CAGR'!$D$6</c:f>
              <c:numCache>
                <c:formatCode>0.00%</c:formatCode>
                <c:ptCount val="1"/>
                <c:pt idx="0">
                  <c:v>3.3581806172062745E-3</c:v>
                </c:pt>
              </c:numCache>
            </c:numRef>
          </c:xVal>
          <c:yVal>
            <c:numRef>
              <c:f>'LQ a CAGR'!$C$6</c:f>
              <c:numCache>
                <c:formatCode>0.00</c:formatCode>
                <c:ptCount val="1"/>
                <c:pt idx="0">
                  <c:v>1.0990856392118638</c:v>
                </c:pt>
              </c:numCache>
            </c:numRef>
          </c:yVal>
          <c:bubbleSize>
            <c:numRef>
              <c:f>'LQ a CAGR'!$F$6</c:f>
              <c:numCache>
                <c:formatCode>#,##0</c:formatCode>
                <c:ptCount val="1"/>
                <c:pt idx="0">
                  <c:v>587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8CA7-4F1C-99C8-E90002F10663}"/>
            </c:ext>
          </c:extLst>
        </c:ser>
        <c:ser>
          <c:idx val="4"/>
          <c:order val="4"/>
          <c:tx>
            <c:strRef>
              <c:f>'LQ a CAGR'!$A$7</c:f>
              <c:strCache>
                <c:ptCount val="1"/>
                <c:pt idx="0">
                  <c:v>Region of Liptov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CAGR'!$D$7</c:f>
              <c:numCache>
                <c:formatCode>0.00%</c:formatCode>
                <c:ptCount val="1"/>
                <c:pt idx="0">
                  <c:v>1.9319810689393258E-2</c:v>
                </c:pt>
              </c:numCache>
            </c:numRef>
          </c:xVal>
          <c:yVal>
            <c:numRef>
              <c:f>'LQ a CAGR'!$C$7</c:f>
              <c:numCache>
                <c:formatCode>0.00</c:formatCode>
                <c:ptCount val="1"/>
                <c:pt idx="0">
                  <c:v>2.5284309379468013</c:v>
                </c:pt>
              </c:numCache>
            </c:numRef>
          </c:yVal>
          <c:bubbleSize>
            <c:numRef>
              <c:f>'LQ a CAGR'!$F$7</c:f>
              <c:numCache>
                <c:formatCode>#,##0</c:formatCode>
                <c:ptCount val="1"/>
                <c:pt idx="0">
                  <c:v>1444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8CA7-4F1C-99C8-E90002F10663}"/>
            </c:ext>
          </c:extLst>
        </c:ser>
        <c:ser>
          <c:idx val="5"/>
          <c:order val="5"/>
          <c:tx>
            <c:strRef>
              <c:f>'LQ a CAGR'!$A$8</c:f>
              <c:strCache>
                <c:ptCount val="1"/>
                <c:pt idx="0">
                  <c:v>Region of Horehronie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CAGR'!$D$8</c:f>
              <c:numCache>
                <c:formatCode>0.00%</c:formatCode>
                <c:ptCount val="1"/>
                <c:pt idx="0">
                  <c:v>3.3115105613559237E-3</c:v>
                </c:pt>
              </c:numCache>
            </c:numRef>
          </c:xVal>
          <c:yVal>
            <c:numRef>
              <c:f>'LQ a CAGR'!$C$8</c:f>
              <c:numCache>
                <c:formatCode>0.00</c:formatCode>
                <c:ptCount val="1"/>
                <c:pt idx="0">
                  <c:v>1.2501220717042949</c:v>
                </c:pt>
              </c:numCache>
            </c:numRef>
          </c:yVal>
          <c:bubbleSize>
            <c:numRef>
              <c:f>'LQ a CAGR'!$F$8</c:f>
              <c:numCache>
                <c:formatCode>#,##0</c:formatCode>
                <c:ptCount val="1"/>
                <c:pt idx="0">
                  <c:v>1306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8CA7-4F1C-99C8-E90002F10663}"/>
            </c:ext>
          </c:extLst>
        </c:ser>
        <c:ser>
          <c:idx val="6"/>
          <c:order val="6"/>
          <c:tx>
            <c:strRef>
              <c:f>'LQ a CAGR'!$A$9</c:f>
              <c:strCache>
                <c:ptCount val="1"/>
                <c:pt idx="0">
                  <c:v>Region of Tatras</c:v>
                </c:pt>
              </c:strCache>
            </c:strRef>
          </c:tx>
          <c:spPr>
            <a:solidFill>
              <a:schemeClr val="tx2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CAGR'!$D$9</c:f>
              <c:numCache>
                <c:formatCode>0.00%</c:formatCode>
                <c:ptCount val="1"/>
                <c:pt idx="0">
                  <c:v>-7.4971593239521739E-2</c:v>
                </c:pt>
              </c:numCache>
            </c:numRef>
          </c:xVal>
          <c:yVal>
            <c:numRef>
              <c:f>'LQ a CAGR'!$C$9</c:f>
              <c:numCache>
                <c:formatCode>0.00</c:formatCode>
                <c:ptCount val="1"/>
                <c:pt idx="0">
                  <c:v>1.1021986836693145</c:v>
                </c:pt>
              </c:numCache>
            </c:numRef>
          </c:yVal>
          <c:bubbleSize>
            <c:numRef>
              <c:f>'LQ a CAGR'!$F$9</c:f>
              <c:numCache>
                <c:formatCode>#,##0</c:formatCode>
                <c:ptCount val="1"/>
                <c:pt idx="0">
                  <c:v>1100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8CA7-4F1C-99C8-E90002F10663}"/>
            </c:ext>
          </c:extLst>
        </c:ser>
        <c:ser>
          <c:idx val="7"/>
          <c:order val="7"/>
          <c:tx>
            <c:strRef>
              <c:f>'LQ a CAGR'!$A$10</c:f>
              <c:strCache>
                <c:ptCount val="1"/>
                <c:pt idx="0">
                  <c:v>Region of Spiš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xVal>
            <c:numRef>
              <c:f>'LQ a CAGR'!$D$10</c:f>
              <c:numCache>
                <c:formatCode>0.00%</c:formatCode>
                <c:ptCount val="1"/>
                <c:pt idx="0">
                  <c:v>-2.8343542570650748E-2</c:v>
                </c:pt>
              </c:numCache>
            </c:numRef>
          </c:xVal>
          <c:yVal>
            <c:numRef>
              <c:f>'LQ a CAGR'!$C$10</c:f>
              <c:numCache>
                <c:formatCode>0.00</c:formatCode>
                <c:ptCount val="1"/>
                <c:pt idx="0">
                  <c:v>1.5091303605820137</c:v>
                </c:pt>
              </c:numCache>
            </c:numRef>
          </c:yVal>
          <c:bubbleSize>
            <c:numRef>
              <c:f>'LQ a CAGR'!$F$10</c:f>
              <c:numCache>
                <c:formatCode>#,##0</c:formatCode>
                <c:ptCount val="1"/>
                <c:pt idx="0">
                  <c:v>1064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8CA7-4F1C-99C8-E90002F1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0571904"/>
        <c:axId val="110573824"/>
      </c:bubbleChart>
      <c:valAx>
        <c:axId val="110571904"/>
        <c:scaling>
          <c:orientation val="minMax"/>
          <c:max val="6.0000000000000012E-2"/>
          <c:min val="-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 Change</a:t>
                </a:r>
                <a:r>
                  <a:rPr lang="sk-SK" sz="11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LQ (2007-2017)</a:t>
                </a:r>
              </a:p>
            </c:rich>
          </c:tx>
          <c:layout>
            <c:manualLayout>
              <c:xMode val="edge"/>
              <c:yMode val="edge"/>
              <c:x val="0.33296111111111115"/>
              <c:y val="0.78924915482127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573824"/>
        <c:crossesAt val="1"/>
        <c:crossBetween val="midCat"/>
        <c:majorUnit val="2.0000000000000004E-2"/>
      </c:valAx>
      <c:valAx>
        <c:axId val="1105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 of LQ in 2017</a:t>
                </a:r>
              </a:p>
            </c:rich>
          </c:tx>
          <c:layout>
            <c:manualLayout>
              <c:xMode val="edge"/>
              <c:yMode val="edge"/>
              <c:x val="2.6616319444444443E-3"/>
              <c:y val="0.30020275697943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57190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93055555555557"/>
          <c:y val="0.85631661017822847"/>
          <c:w val="0.73762152777777779"/>
          <c:h val="0.14368338982177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95138888888889E-2"/>
          <c:y val="3.0250954719039824E-2"/>
          <c:w val="0.90685017361111109"/>
          <c:h val="0.73701753933786096"/>
        </c:manualLayout>
      </c:layout>
      <c:bubbleChart>
        <c:varyColors val="0"/>
        <c:ser>
          <c:idx val="0"/>
          <c:order val="0"/>
          <c:tx>
            <c:strRef>
              <c:f>'LQ a CAGR'!$A$3</c:f>
              <c:strCache>
                <c:ptCount val="1"/>
                <c:pt idx="0">
                  <c:v>Region of Bratislava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CAGR'!$D$3</c:f>
              <c:numCache>
                <c:formatCode>0.00%</c:formatCode>
                <c:ptCount val="1"/>
                <c:pt idx="0">
                  <c:v>9.363655002562643E-3</c:v>
                </c:pt>
              </c:numCache>
            </c:numRef>
          </c:xVal>
          <c:yVal>
            <c:numRef>
              <c:f>'LQ a CAGR'!$C$3</c:f>
              <c:numCache>
                <c:formatCode>0.00</c:formatCode>
                <c:ptCount val="1"/>
                <c:pt idx="0">
                  <c:v>1.4803149646266205</c:v>
                </c:pt>
              </c:numCache>
            </c:numRef>
          </c:yVal>
          <c:bubbleSize>
            <c:numRef>
              <c:f>'LQ a CAGR'!$F$3</c:f>
              <c:numCache>
                <c:formatCode>#,##0</c:formatCode>
                <c:ptCount val="1"/>
                <c:pt idx="0">
                  <c:v>10757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733F-44BC-A2B3-5771811A4AB0}"/>
            </c:ext>
          </c:extLst>
        </c:ser>
        <c:ser>
          <c:idx val="1"/>
          <c:order val="1"/>
          <c:tx>
            <c:strRef>
              <c:f>'LQ a CAGR'!$A$4</c:f>
              <c:strCache>
                <c:ptCount val="1"/>
                <c:pt idx="0">
                  <c:v>Region of Upper Považie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CAGR'!$D$4</c:f>
              <c:numCache>
                <c:formatCode>0.00%</c:formatCode>
                <c:ptCount val="1"/>
                <c:pt idx="0">
                  <c:v>4.7682020793043511E-2</c:v>
                </c:pt>
              </c:numCache>
            </c:numRef>
          </c:xVal>
          <c:yVal>
            <c:numRef>
              <c:f>'LQ a CAGR'!$C$4</c:f>
              <c:numCache>
                <c:formatCode>0.00</c:formatCode>
                <c:ptCount val="1"/>
                <c:pt idx="0">
                  <c:v>0.95063446386779948</c:v>
                </c:pt>
              </c:numCache>
            </c:numRef>
          </c:yVal>
          <c:bubbleSize>
            <c:numRef>
              <c:f>'LQ a CAGR'!$F$4</c:f>
              <c:numCache>
                <c:formatCode>#,##0</c:formatCode>
                <c:ptCount val="1"/>
                <c:pt idx="0">
                  <c:v>2216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733F-44BC-A2B3-5771811A4AB0}"/>
            </c:ext>
          </c:extLst>
        </c:ser>
        <c:ser>
          <c:idx val="2"/>
          <c:order val="2"/>
          <c:tx>
            <c:strRef>
              <c:f>'LQ a CAGR'!$A$5</c:f>
              <c:strCache>
                <c:ptCount val="1"/>
                <c:pt idx="0">
                  <c:v>Region of Turiec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CAGR'!$D$5</c:f>
              <c:numCache>
                <c:formatCode>0.00%</c:formatCode>
                <c:ptCount val="1"/>
                <c:pt idx="0">
                  <c:v>7.4523461181272843E-3</c:v>
                </c:pt>
              </c:numCache>
            </c:numRef>
          </c:xVal>
          <c:yVal>
            <c:numRef>
              <c:f>'LQ a CAGR'!$C$5</c:f>
              <c:numCache>
                <c:formatCode>0.00</c:formatCode>
                <c:ptCount val="1"/>
                <c:pt idx="0">
                  <c:v>1.5066547256255558</c:v>
                </c:pt>
              </c:numCache>
            </c:numRef>
          </c:yVal>
          <c:bubbleSize>
            <c:numRef>
              <c:f>'LQ a CAGR'!$F$5</c:f>
              <c:numCache>
                <c:formatCode>#,##0</c:formatCode>
                <c:ptCount val="1"/>
                <c:pt idx="0">
                  <c:v>785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733F-44BC-A2B3-5771811A4AB0}"/>
            </c:ext>
          </c:extLst>
        </c:ser>
        <c:ser>
          <c:idx val="3"/>
          <c:order val="3"/>
          <c:tx>
            <c:strRef>
              <c:f>'LQ a CAGR'!$A$6</c:f>
              <c:strCache>
                <c:ptCount val="1"/>
                <c:pt idx="0">
                  <c:v>Region of Orava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CAGR'!$D$6</c:f>
              <c:numCache>
                <c:formatCode>0.00%</c:formatCode>
                <c:ptCount val="1"/>
                <c:pt idx="0">
                  <c:v>3.3581806172062745E-3</c:v>
                </c:pt>
              </c:numCache>
            </c:numRef>
          </c:xVal>
          <c:yVal>
            <c:numRef>
              <c:f>'LQ a CAGR'!$C$6</c:f>
              <c:numCache>
                <c:formatCode>0.00</c:formatCode>
                <c:ptCount val="1"/>
                <c:pt idx="0">
                  <c:v>1.0990856392118638</c:v>
                </c:pt>
              </c:numCache>
            </c:numRef>
          </c:yVal>
          <c:bubbleSize>
            <c:numRef>
              <c:f>'LQ a CAGR'!$F$6</c:f>
              <c:numCache>
                <c:formatCode>#,##0</c:formatCode>
                <c:ptCount val="1"/>
                <c:pt idx="0">
                  <c:v>587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733F-44BC-A2B3-5771811A4AB0}"/>
            </c:ext>
          </c:extLst>
        </c:ser>
        <c:ser>
          <c:idx val="4"/>
          <c:order val="4"/>
          <c:tx>
            <c:strRef>
              <c:f>'LQ a CAGR'!$A$7</c:f>
              <c:strCache>
                <c:ptCount val="1"/>
                <c:pt idx="0">
                  <c:v>Region of Liptov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CAGR'!$D$7</c:f>
              <c:numCache>
                <c:formatCode>0.00%</c:formatCode>
                <c:ptCount val="1"/>
                <c:pt idx="0">
                  <c:v>1.9319810689393258E-2</c:v>
                </c:pt>
              </c:numCache>
            </c:numRef>
          </c:xVal>
          <c:yVal>
            <c:numRef>
              <c:f>'LQ a CAGR'!$C$7</c:f>
              <c:numCache>
                <c:formatCode>0.00</c:formatCode>
                <c:ptCount val="1"/>
                <c:pt idx="0">
                  <c:v>2.5284309379468013</c:v>
                </c:pt>
              </c:numCache>
            </c:numRef>
          </c:yVal>
          <c:bubbleSize>
            <c:numRef>
              <c:f>'LQ a CAGR'!$F$7</c:f>
              <c:numCache>
                <c:formatCode>#,##0</c:formatCode>
                <c:ptCount val="1"/>
                <c:pt idx="0">
                  <c:v>1444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733F-44BC-A2B3-5771811A4AB0}"/>
            </c:ext>
          </c:extLst>
        </c:ser>
        <c:ser>
          <c:idx val="5"/>
          <c:order val="5"/>
          <c:tx>
            <c:strRef>
              <c:f>'LQ a CAGR'!$A$8</c:f>
              <c:strCache>
                <c:ptCount val="1"/>
                <c:pt idx="0">
                  <c:v>Region of Horehronie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CAGR'!$D$8</c:f>
              <c:numCache>
                <c:formatCode>0.00%</c:formatCode>
                <c:ptCount val="1"/>
                <c:pt idx="0">
                  <c:v>3.3115105613559237E-3</c:v>
                </c:pt>
              </c:numCache>
            </c:numRef>
          </c:xVal>
          <c:yVal>
            <c:numRef>
              <c:f>'LQ a CAGR'!$C$8</c:f>
              <c:numCache>
                <c:formatCode>0.00</c:formatCode>
                <c:ptCount val="1"/>
                <c:pt idx="0">
                  <c:v>1.2501220717042949</c:v>
                </c:pt>
              </c:numCache>
            </c:numRef>
          </c:yVal>
          <c:bubbleSize>
            <c:numRef>
              <c:f>'LQ a CAGR'!$F$8</c:f>
              <c:numCache>
                <c:formatCode>#,##0</c:formatCode>
                <c:ptCount val="1"/>
                <c:pt idx="0">
                  <c:v>1306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733F-44BC-A2B3-5771811A4AB0}"/>
            </c:ext>
          </c:extLst>
        </c:ser>
        <c:ser>
          <c:idx val="6"/>
          <c:order val="6"/>
          <c:tx>
            <c:strRef>
              <c:f>'LQ a CAGR'!$A$9</c:f>
              <c:strCache>
                <c:ptCount val="1"/>
                <c:pt idx="0">
                  <c:v>Region of Tatras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CAGR'!$D$9</c:f>
              <c:numCache>
                <c:formatCode>0.00%</c:formatCode>
                <c:ptCount val="1"/>
                <c:pt idx="0">
                  <c:v>-7.4971593239521739E-2</c:v>
                </c:pt>
              </c:numCache>
            </c:numRef>
          </c:xVal>
          <c:yVal>
            <c:numRef>
              <c:f>'LQ a CAGR'!$C$9</c:f>
              <c:numCache>
                <c:formatCode>0.00</c:formatCode>
                <c:ptCount val="1"/>
                <c:pt idx="0">
                  <c:v>1.1021986836693145</c:v>
                </c:pt>
              </c:numCache>
            </c:numRef>
          </c:yVal>
          <c:bubbleSize>
            <c:numRef>
              <c:f>'LQ a CAGR'!$F$9</c:f>
              <c:numCache>
                <c:formatCode>#,##0</c:formatCode>
                <c:ptCount val="1"/>
                <c:pt idx="0">
                  <c:v>1100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733F-44BC-A2B3-5771811A4AB0}"/>
            </c:ext>
          </c:extLst>
        </c:ser>
        <c:ser>
          <c:idx val="7"/>
          <c:order val="7"/>
          <c:tx>
            <c:strRef>
              <c:f>'LQ a CAGR'!$A$10</c:f>
              <c:strCache>
                <c:ptCount val="1"/>
                <c:pt idx="0">
                  <c:v>Region of Spiš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'LQ a CAGR'!$D$10</c:f>
              <c:numCache>
                <c:formatCode>0.00%</c:formatCode>
                <c:ptCount val="1"/>
                <c:pt idx="0">
                  <c:v>-2.8343542570650748E-2</c:v>
                </c:pt>
              </c:numCache>
            </c:numRef>
          </c:xVal>
          <c:yVal>
            <c:numRef>
              <c:f>'LQ a CAGR'!$C$10</c:f>
              <c:numCache>
                <c:formatCode>0.00</c:formatCode>
                <c:ptCount val="1"/>
                <c:pt idx="0">
                  <c:v>1.5091303605820137</c:v>
                </c:pt>
              </c:numCache>
            </c:numRef>
          </c:yVal>
          <c:bubbleSize>
            <c:numRef>
              <c:f>'LQ a CAGR'!$F$10</c:f>
              <c:numCache>
                <c:formatCode>#,##0</c:formatCode>
                <c:ptCount val="1"/>
                <c:pt idx="0">
                  <c:v>1064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733F-44BC-A2B3-5771811A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0662016"/>
        <c:axId val="110663936"/>
      </c:bubbleChart>
      <c:valAx>
        <c:axId val="110662016"/>
        <c:scaling>
          <c:orientation val="minMax"/>
          <c:max val="6.0000000000000012E-2"/>
          <c:min val="-8.0000000000000016E-2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 Change in LQ (2007-2017)</a:t>
                </a:r>
              </a:p>
            </c:rich>
          </c:tx>
          <c:layout>
            <c:manualLayout>
              <c:xMode val="edge"/>
              <c:yMode val="edge"/>
              <c:x val="0.32855138888888891"/>
              <c:y val="0.78924915482127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rnd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663936"/>
        <c:crossesAt val="1"/>
        <c:crossBetween val="midCat"/>
        <c:majorUnit val="2.0000000000000004E-2"/>
      </c:valAx>
      <c:valAx>
        <c:axId val="1106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 of LQ in 2017</a:t>
                </a:r>
              </a:p>
            </c:rich>
          </c:tx>
          <c:layout>
            <c:manualLayout>
              <c:xMode val="edge"/>
              <c:yMode val="edge"/>
              <c:x val="2.6616319444444443E-3"/>
              <c:y val="0.30020275697943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rnd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662016"/>
        <c:crossesAt val="0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93749999999996"/>
          <c:y val="0.83994993376611637"/>
          <c:w val="0.54391996527777775"/>
          <c:h val="0.14368338982177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95138888888889E-2"/>
          <c:y val="3.0250954719039824E-2"/>
          <c:w val="0.90685017361111109"/>
          <c:h val="0.73701753933786096"/>
        </c:manualLayout>
      </c:layout>
      <c:bubbleChart>
        <c:varyColors val="0"/>
        <c:ser>
          <c:idx val="0"/>
          <c:order val="0"/>
          <c:tx>
            <c:strRef>
              <c:f>'LQ a CAGR'!$A$3</c:f>
              <c:strCache>
                <c:ptCount val="1"/>
                <c:pt idx="0">
                  <c:v>Region of Bratislava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0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'SHIFT-SHARE'!$D$6</c:f>
              <c:numCache>
                <c:formatCode>0.00000</c:formatCode>
                <c:ptCount val="1"/>
                <c:pt idx="0">
                  <c:v>1.210865053929056</c:v>
                </c:pt>
              </c:numCache>
            </c:numRef>
          </c:xVal>
          <c:yVal>
            <c:numRef>
              <c:f>'SHIFT-SHARE'!$C$6</c:f>
              <c:numCache>
                <c:formatCode>0.00000</c:formatCode>
                <c:ptCount val="1"/>
                <c:pt idx="0">
                  <c:v>2.2602480558789302</c:v>
                </c:pt>
              </c:numCache>
            </c:numRef>
          </c:yVal>
          <c:bubbleSize>
            <c:numRef>
              <c:f>'SHIFT-SHARE'!$J$6</c:f>
              <c:numCache>
                <c:formatCode>0.000</c:formatCode>
                <c:ptCount val="1"/>
                <c:pt idx="0">
                  <c:v>10.757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25B-4FD2-AE4B-AED9C7847492}"/>
            </c:ext>
          </c:extLst>
        </c:ser>
        <c:ser>
          <c:idx val="1"/>
          <c:order val="1"/>
          <c:tx>
            <c:strRef>
              <c:f>'LQ a CAGR'!$A$4</c:f>
              <c:strCache>
                <c:ptCount val="1"/>
                <c:pt idx="0">
                  <c:v>Region of Upper Považie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'SHIFT-SHARE'!$D$7</c:f>
              <c:numCache>
                <c:formatCode>0.00000</c:formatCode>
                <c:ptCount val="1"/>
                <c:pt idx="0">
                  <c:v>0.21114797446465511</c:v>
                </c:pt>
              </c:numCache>
            </c:numRef>
          </c:xVal>
          <c:yVal>
            <c:numRef>
              <c:f>'SHIFT-SHARE'!$C$7</c:f>
              <c:numCache>
                <c:formatCode>0.00000</c:formatCode>
                <c:ptCount val="1"/>
                <c:pt idx="0">
                  <c:v>0.73435515715948818</c:v>
                </c:pt>
              </c:numCache>
            </c:numRef>
          </c:yVal>
          <c:bubbleSize>
            <c:numRef>
              <c:f>'SHIFT-SHARE'!$J$7</c:f>
              <c:numCache>
                <c:formatCode>0.000</c:formatCode>
                <c:ptCount val="1"/>
                <c:pt idx="0">
                  <c:v>2.2160000000000002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25B-4FD2-AE4B-AED9C7847492}"/>
            </c:ext>
          </c:extLst>
        </c:ser>
        <c:ser>
          <c:idx val="2"/>
          <c:order val="2"/>
          <c:tx>
            <c:strRef>
              <c:f>'LQ a CAGR'!$A$5</c:f>
              <c:strCache>
                <c:ptCount val="1"/>
                <c:pt idx="0">
                  <c:v>Region of Turiec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'SHIFT-SHARE'!$D$8</c:f>
              <c:numCache>
                <c:formatCode>0.00000</c:formatCode>
                <c:ptCount val="1"/>
                <c:pt idx="0">
                  <c:v>0.1178410470479777</c:v>
                </c:pt>
              </c:numCache>
            </c:numRef>
          </c:xVal>
          <c:yVal>
            <c:numRef>
              <c:f>'SHIFT-SHARE'!$C$8</c:f>
              <c:numCache>
                <c:formatCode>0.00000</c:formatCode>
                <c:ptCount val="1"/>
                <c:pt idx="0">
                  <c:v>-4.1901513387659989E-2</c:v>
                </c:pt>
              </c:numCache>
            </c:numRef>
          </c:yVal>
          <c:bubbleSize>
            <c:numRef>
              <c:f>'SHIFT-SHARE'!$J$8</c:f>
              <c:numCache>
                <c:formatCode>0.000</c:formatCode>
                <c:ptCount val="1"/>
                <c:pt idx="0">
                  <c:v>0.78500000000000003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25B-4FD2-AE4B-AED9C7847492}"/>
            </c:ext>
          </c:extLst>
        </c:ser>
        <c:ser>
          <c:idx val="3"/>
          <c:order val="3"/>
          <c:tx>
            <c:strRef>
              <c:f>'LQ a CAGR'!$A$6</c:f>
              <c:strCache>
                <c:ptCount val="1"/>
                <c:pt idx="0">
                  <c:v>Region of Orava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'SHIFT-SHARE'!$D$9</c:f>
              <c:numCache>
                <c:formatCode>0.00000</c:formatCode>
                <c:ptCount val="1"/>
                <c:pt idx="0">
                  <c:v>7.4568269115605559E-2</c:v>
                </c:pt>
              </c:numCache>
            </c:numRef>
          </c:xVal>
          <c:yVal>
            <c:numRef>
              <c:f>'SHIFT-SHARE'!$C$9</c:f>
              <c:numCache>
                <c:formatCode>0.00000</c:formatCode>
                <c:ptCount val="1"/>
                <c:pt idx="0">
                  <c:v>6.3747566938300346E-2</c:v>
                </c:pt>
              </c:numCache>
            </c:numRef>
          </c:yVal>
          <c:bubbleSize>
            <c:numRef>
              <c:f>'SHIFT-SHARE'!$J$9</c:f>
              <c:numCache>
                <c:formatCode>0.000</c:formatCode>
                <c:ptCount val="1"/>
                <c:pt idx="0">
                  <c:v>0.58699999999999997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925B-4FD2-AE4B-AED9C7847492}"/>
            </c:ext>
          </c:extLst>
        </c:ser>
        <c:ser>
          <c:idx val="4"/>
          <c:order val="4"/>
          <c:tx>
            <c:strRef>
              <c:f>'LQ a CAGR'!$A$7</c:f>
              <c:strCache>
                <c:ptCount val="1"/>
                <c:pt idx="0">
                  <c:v>Region of Liptov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'SHIFT-SHARE'!$D$10</c:f>
              <c:numCache>
                <c:formatCode>0.00000</c:formatCode>
                <c:ptCount val="1"/>
                <c:pt idx="0">
                  <c:v>0.17173883741910193</c:v>
                </c:pt>
              </c:numCache>
            </c:numRef>
          </c:xVal>
          <c:yVal>
            <c:numRef>
              <c:f>'SHIFT-SHARE'!$C$10</c:f>
              <c:numCache>
                <c:formatCode>0.00000</c:formatCode>
                <c:ptCount val="1"/>
                <c:pt idx="0">
                  <c:v>0.23889271245634466</c:v>
                </c:pt>
              </c:numCache>
            </c:numRef>
          </c:yVal>
          <c:bubbleSize>
            <c:numRef>
              <c:f>'SHIFT-SHARE'!$J$10</c:f>
              <c:numCache>
                <c:formatCode>0.000</c:formatCode>
                <c:ptCount val="1"/>
                <c:pt idx="0">
                  <c:v>1.444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25B-4FD2-AE4B-AED9C7847492}"/>
            </c:ext>
          </c:extLst>
        </c:ser>
        <c:ser>
          <c:idx val="5"/>
          <c:order val="5"/>
          <c:tx>
            <c:strRef>
              <c:f>'LQ a CAGR'!$A$8</c:f>
              <c:strCache>
                <c:ptCount val="1"/>
                <c:pt idx="0">
                  <c:v>Region of Horehronie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'SHIFT-SHARE'!$D$11</c:f>
              <c:numCache>
                <c:formatCode>0.00000</c:formatCode>
                <c:ptCount val="1"/>
                <c:pt idx="0">
                  <c:v>0.197045685227766</c:v>
                </c:pt>
              </c:numCache>
            </c:numRef>
          </c:xVal>
          <c:yVal>
            <c:numRef>
              <c:f>'SHIFT-SHARE'!$C$11</c:f>
              <c:numCache>
                <c:formatCode>0.00000</c:formatCode>
                <c:ptCount val="1"/>
                <c:pt idx="0">
                  <c:v>-7.6687776484283779E-2</c:v>
                </c:pt>
              </c:numCache>
            </c:numRef>
          </c:yVal>
          <c:bubbleSize>
            <c:numRef>
              <c:f>'SHIFT-SHARE'!$J$11</c:f>
              <c:numCache>
                <c:formatCode>0.000</c:formatCode>
                <c:ptCount val="1"/>
                <c:pt idx="0">
                  <c:v>1.306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925B-4FD2-AE4B-AED9C7847492}"/>
            </c:ext>
          </c:extLst>
        </c:ser>
        <c:ser>
          <c:idx val="6"/>
          <c:order val="6"/>
          <c:tx>
            <c:strRef>
              <c:f>'LQ a CAGR'!$A$9</c:f>
              <c:strCache>
                <c:ptCount val="1"/>
                <c:pt idx="0">
                  <c:v>Region of Tatras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'SHIFT-SHARE'!$D$12</c:f>
              <c:numCache>
                <c:formatCode>0.00000</c:formatCode>
                <c:ptCount val="1"/>
                <c:pt idx="0">
                  <c:v>0.31507991432008464</c:v>
                </c:pt>
              </c:numCache>
            </c:numRef>
          </c:xVal>
          <c:yVal>
            <c:numRef>
              <c:f>'SHIFT-SHARE'!$C$12</c:f>
              <c:numCache>
                <c:formatCode>0.00000</c:formatCode>
                <c:ptCount val="1"/>
                <c:pt idx="0">
                  <c:v>-1.1109448661233992</c:v>
                </c:pt>
              </c:numCache>
            </c:numRef>
          </c:yVal>
          <c:bubbleSize>
            <c:numRef>
              <c:f>'SHIFT-SHARE'!$J$12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925B-4FD2-AE4B-AED9C7847492}"/>
            </c:ext>
          </c:extLst>
        </c:ser>
        <c:ser>
          <c:idx val="7"/>
          <c:order val="7"/>
          <c:tx>
            <c:strRef>
              <c:f>'LQ a CAGR'!$A$10</c:f>
              <c:strCache>
                <c:ptCount val="1"/>
                <c:pt idx="0">
                  <c:v>Region of Spiš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xVal>
            <c:numRef>
              <c:f>'SHIFT-SHARE'!$D$13</c:f>
              <c:numCache>
                <c:formatCode>0.00000</c:formatCode>
                <c:ptCount val="1"/>
                <c:pt idx="0">
                  <c:v>0.23954573498277434</c:v>
                </c:pt>
              </c:numCache>
            </c:numRef>
          </c:xVal>
          <c:yVal>
            <c:numRef>
              <c:f>'SHIFT-SHARE'!$C$13</c:f>
              <c:numCache>
                <c:formatCode>0.00000</c:formatCode>
                <c:ptCount val="1"/>
                <c:pt idx="0">
                  <c:v>-0.61691455180442345</c:v>
                </c:pt>
              </c:numCache>
            </c:numRef>
          </c:yVal>
          <c:bubbleSize>
            <c:numRef>
              <c:f>'SHIFT-SHARE'!$J$13</c:f>
              <c:numCache>
                <c:formatCode>0.000</c:formatCode>
                <c:ptCount val="1"/>
                <c:pt idx="0">
                  <c:v>1.0640000000000001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925B-4FD2-AE4B-AED9C7847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10476672"/>
        <c:axId val="110491136"/>
      </c:bubbleChart>
      <c:valAx>
        <c:axId val="110476672"/>
        <c:scaling>
          <c:orientation val="minMax"/>
          <c:max val="1.5"/>
          <c:min val="-0.30000000000000004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Industry</a:t>
                </a:r>
                <a:r>
                  <a:rPr lang="sk-SK" sz="11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Mix Share</a:t>
                </a:r>
                <a:endParaRPr lang="sk-SK" sz="11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0131180555555557"/>
              <c:y val="0.78924915482127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rnd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491136"/>
        <c:crossesAt val="0"/>
        <c:crossBetween val="midCat"/>
        <c:majorUnit val="0.2"/>
      </c:valAx>
      <c:valAx>
        <c:axId val="110491136"/>
        <c:scaling>
          <c:orientation val="minMax"/>
          <c:max val="2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Local Shift</a:t>
                </a:r>
              </a:p>
            </c:rich>
          </c:tx>
          <c:layout>
            <c:manualLayout>
              <c:xMode val="edge"/>
              <c:yMode val="edge"/>
              <c:x val="4.8664930555555553E-3"/>
              <c:y val="0.3247526751463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rnd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110476672"/>
        <c:crossesAt val="0"/>
        <c:crossBetween val="midCat"/>
        <c:majorUnit val="0.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52777777777777"/>
          <c:y val="0.84267776675215111"/>
          <c:w val="0.55494427083333331"/>
          <c:h val="0.14368338982177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22860</xdr:rowOff>
    </xdr:from>
    <xdr:to>
      <xdr:col>9</xdr:col>
      <xdr:colOff>53340</xdr:colOff>
      <xdr:row>48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7C56FDC-435E-4F8C-81E1-DD3BC4455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</xdr:colOff>
      <xdr:row>0</xdr:row>
      <xdr:rowOff>91440</xdr:rowOff>
    </xdr:from>
    <xdr:to>
      <xdr:col>15</xdr:col>
      <xdr:colOff>342180</xdr:colOff>
      <xdr:row>27</xdr:row>
      <xdr:rowOff>129540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A42BF83-29BC-43D0-91FA-C7AEE8517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220980</xdr:colOff>
      <xdr:row>1</xdr:row>
      <xdr:rowOff>53340</xdr:rowOff>
    </xdr:from>
    <xdr:to>
      <xdr:col>15</xdr:col>
      <xdr:colOff>81780</xdr:colOff>
      <xdr:row>3</xdr:row>
      <xdr:rowOff>55200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5E0ED5F2-76EB-4C2B-8C22-66F912B92C25}"/>
            </a:ext>
          </a:extLst>
        </xdr:cNvPr>
        <xdr:cNvSpPr txBox="1"/>
      </xdr:nvSpPr>
      <xdr:spPr>
        <a:xfrm>
          <a:off x="9243060" y="22860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Hviezdy</a:t>
          </a:r>
        </a:p>
      </xdr:txBody>
    </xdr:sp>
    <xdr:clientData/>
  </xdr:twoCellAnchor>
  <xdr:twoCellAnchor>
    <xdr:from>
      <xdr:col>6</xdr:col>
      <xdr:colOff>342900</xdr:colOff>
      <xdr:row>19</xdr:row>
      <xdr:rowOff>22860</xdr:rowOff>
    </xdr:from>
    <xdr:to>
      <xdr:col>8</xdr:col>
      <xdr:colOff>203700</xdr:colOff>
      <xdr:row>21</xdr:row>
      <xdr:rowOff>47580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188857AE-6864-416E-9117-AA6C7D873F67}"/>
            </a:ext>
          </a:extLst>
        </xdr:cNvPr>
        <xdr:cNvSpPr txBox="1"/>
      </xdr:nvSpPr>
      <xdr:spPr>
        <a:xfrm>
          <a:off x="5097780" y="329946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Psi</a:t>
          </a:r>
        </a:p>
      </xdr:txBody>
    </xdr:sp>
    <xdr:clientData/>
  </xdr:twoCellAnchor>
  <xdr:twoCellAnchor>
    <xdr:from>
      <xdr:col>13</xdr:col>
      <xdr:colOff>213360</xdr:colOff>
      <xdr:row>19</xdr:row>
      <xdr:rowOff>30480</xdr:rowOff>
    </xdr:from>
    <xdr:to>
      <xdr:col>15</xdr:col>
      <xdr:colOff>74160</xdr:colOff>
      <xdr:row>21</xdr:row>
      <xdr:rowOff>55200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D87A479C-AD1D-478C-BB7C-3D14EC1B3DE1}"/>
            </a:ext>
          </a:extLst>
        </xdr:cNvPr>
        <xdr:cNvSpPr txBox="1"/>
      </xdr:nvSpPr>
      <xdr:spPr>
        <a:xfrm>
          <a:off x="9235440" y="330708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Dojné kravy</a:t>
          </a:r>
        </a:p>
      </xdr:txBody>
    </xdr:sp>
    <xdr:clientData/>
  </xdr:twoCellAnchor>
  <xdr:twoCellAnchor>
    <xdr:from>
      <xdr:col>6</xdr:col>
      <xdr:colOff>342900</xdr:colOff>
      <xdr:row>1</xdr:row>
      <xdr:rowOff>53340</xdr:rowOff>
    </xdr:from>
    <xdr:to>
      <xdr:col>8</xdr:col>
      <xdr:colOff>203700</xdr:colOff>
      <xdr:row>3</xdr:row>
      <xdr:rowOff>55200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1A5E04EB-4456-4346-83CB-8521701C0A3E}"/>
            </a:ext>
          </a:extLst>
        </xdr:cNvPr>
        <xdr:cNvSpPr txBox="1"/>
      </xdr:nvSpPr>
      <xdr:spPr>
        <a:xfrm>
          <a:off x="5097780" y="22860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Otázniky</a:t>
          </a:r>
        </a:p>
      </xdr:txBody>
    </xdr:sp>
    <xdr:clientData/>
  </xdr:twoCellAnchor>
  <xdr:twoCellAnchor>
    <xdr:from>
      <xdr:col>4</xdr:col>
      <xdr:colOff>228600</xdr:colOff>
      <xdr:row>1</xdr:row>
      <xdr:rowOff>7620</xdr:rowOff>
    </xdr:from>
    <xdr:to>
      <xdr:col>13</xdr:col>
      <xdr:colOff>502200</xdr:colOff>
      <xdr:row>28</xdr:row>
      <xdr:rowOff>53340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9376AE72-756C-4411-9C36-25B93F082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381000</xdr:colOff>
      <xdr:row>1</xdr:row>
      <xdr:rowOff>144780</xdr:rowOff>
    </xdr:from>
    <xdr:to>
      <xdr:col>13</xdr:col>
      <xdr:colOff>241800</xdr:colOff>
      <xdr:row>3</xdr:row>
      <xdr:rowOff>146640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5D685602-F04B-4B53-814A-E9415920E946}"/>
            </a:ext>
          </a:extLst>
        </xdr:cNvPr>
        <xdr:cNvSpPr txBox="1"/>
      </xdr:nvSpPr>
      <xdr:spPr>
        <a:xfrm>
          <a:off x="8183880" y="32004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Stars</a:t>
          </a:r>
        </a:p>
      </xdr:txBody>
    </xdr:sp>
    <xdr:clientData/>
  </xdr:twoCellAnchor>
  <xdr:twoCellAnchor>
    <xdr:from>
      <xdr:col>4</xdr:col>
      <xdr:colOff>502920</xdr:colOff>
      <xdr:row>19</xdr:row>
      <xdr:rowOff>114300</xdr:rowOff>
    </xdr:from>
    <xdr:to>
      <xdr:col>6</xdr:col>
      <xdr:colOff>363720</xdr:colOff>
      <xdr:row>21</xdr:row>
      <xdr:rowOff>139020</xdr:rowOff>
    </xdr:to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9B22F325-120F-4D96-939A-8D6E358CE3B4}"/>
            </a:ext>
          </a:extLst>
        </xdr:cNvPr>
        <xdr:cNvSpPr txBox="1"/>
      </xdr:nvSpPr>
      <xdr:spPr>
        <a:xfrm>
          <a:off x="4038600" y="339090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Transforming</a:t>
          </a:r>
        </a:p>
      </xdr:txBody>
    </xdr:sp>
    <xdr:clientData/>
  </xdr:twoCellAnchor>
  <xdr:twoCellAnchor>
    <xdr:from>
      <xdr:col>11</xdr:col>
      <xdr:colOff>373380</xdr:colOff>
      <xdr:row>19</xdr:row>
      <xdr:rowOff>121920</xdr:rowOff>
    </xdr:from>
    <xdr:to>
      <xdr:col>13</xdr:col>
      <xdr:colOff>234180</xdr:colOff>
      <xdr:row>21</xdr:row>
      <xdr:rowOff>146640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C819E639-61FE-4125-830B-733A7A0041BC}"/>
            </a:ext>
          </a:extLst>
        </xdr:cNvPr>
        <xdr:cNvSpPr txBox="1"/>
      </xdr:nvSpPr>
      <xdr:spPr>
        <a:xfrm>
          <a:off x="8176260" y="339852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Emerging</a:t>
          </a:r>
        </a:p>
      </xdr:txBody>
    </xdr:sp>
    <xdr:clientData/>
  </xdr:twoCellAnchor>
  <xdr:twoCellAnchor>
    <xdr:from>
      <xdr:col>4</xdr:col>
      <xdr:colOff>502920</xdr:colOff>
      <xdr:row>1</xdr:row>
      <xdr:rowOff>144780</xdr:rowOff>
    </xdr:from>
    <xdr:to>
      <xdr:col>6</xdr:col>
      <xdr:colOff>363720</xdr:colOff>
      <xdr:row>3</xdr:row>
      <xdr:rowOff>146640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7A3C3F98-D4CE-4FC7-B726-81414BEFFBFA}"/>
            </a:ext>
          </a:extLst>
        </xdr:cNvPr>
        <xdr:cNvSpPr txBox="1"/>
      </xdr:nvSpPr>
      <xdr:spPr>
        <a:xfrm>
          <a:off x="4038600" y="32004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Mature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</xdr:colOff>
      <xdr:row>1</xdr:row>
      <xdr:rowOff>30480</xdr:rowOff>
    </xdr:from>
    <xdr:to>
      <xdr:col>16</xdr:col>
      <xdr:colOff>391710</xdr:colOff>
      <xdr:row>26</xdr:row>
      <xdr:rowOff>27780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A5A2828-1EA1-4364-A5A2-3B4B324B4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236220</xdr:colOff>
      <xdr:row>2</xdr:row>
      <xdr:rowOff>0</xdr:rowOff>
    </xdr:from>
    <xdr:to>
      <xdr:col>16</xdr:col>
      <xdr:colOff>97020</xdr:colOff>
      <xdr:row>4</xdr:row>
      <xdr:rowOff>9480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38DDE7C4-B905-4F2F-B29C-8DE984DCA594}"/>
            </a:ext>
          </a:extLst>
        </xdr:cNvPr>
        <xdr:cNvSpPr txBox="1"/>
      </xdr:nvSpPr>
      <xdr:spPr>
        <a:xfrm>
          <a:off x="9692640" y="33528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Winners</a:t>
          </a:r>
        </a:p>
      </xdr:txBody>
    </xdr:sp>
    <xdr:clientData/>
  </xdr:twoCellAnchor>
  <xdr:twoCellAnchor>
    <xdr:from>
      <xdr:col>7</xdr:col>
      <xdr:colOff>388620</xdr:colOff>
      <xdr:row>18</xdr:row>
      <xdr:rowOff>91440</xdr:rowOff>
    </xdr:from>
    <xdr:to>
      <xdr:col>9</xdr:col>
      <xdr:colOff>203700</xdr:colOff>
      <xdr:row>20</xdr:row>
      <xdr:rowOff>146640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9C265904-0F01-4879-94E0-B24AC49362E2}"/>
            </a:ext>
          </a:extLst>
        </xdr:cNvPr>
        <xdr:cNvSpPr txBox="1"/>
      </xdr:nvSpPr>
      <xdr:spPr>
        <a:xfrm>
          <a:off x="6880860" y="3238500"/>
          <a:ext cx="1080000" cy="451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Losers</a:t>
          </a:r>
        </a:p>
      </xdr:txBody>
    </xdr:sp>
    <xdr:clientData/>
  </xdr:twoCellAnchor>
  <xdr:twoCellAnchor>
    <xdr:from>
      <xdr:col>14</xdr:col>
      <xdr:colOff>259080</xdr:colOff>
      <xdr:row>18</xdr:row>
      <xdr:rowOff>91440</xdr:rowOff>
    </xdr:from>
    <xdr:to>
      <xdr:col>16</xdr:col>
      <xdr:colOff>119880</xdr:colOff>
      <xdr:row>20</xdr:row>
      <xdr:rowOff>146640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CE5309C7-9B72-4C44-9A5B-FE652E216CB9}"/>
            </a:ext>
          </a:extLst>
        </xdr:cNvPr>
        <xdr:cNvSpPr txBox="1"/>
      </xdr:nvSpPr>
      <xdr:spPr>
        <a:xfrm>
          <a:off x="11109960" y="3238500"/>
          <a:ext cx="1080000" cy="451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Mixed</a:t>
          </a:r>
          <a:r>
            <a:rPr lang="sk-SK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Losers</a:t>
          </a:r>
          <a:endParaRPr lang="sk-SK" sz="11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381000</xdr:colOff>
      <xdr:row>2</xdr:row>
      <xdr:rowOff>0</xdr:rowOff>
    </xdr:from>
    <xdr:to>
      <xdr:col>9</xdr:col>
      <xdr:colOff>196080</xdr:colOff>
      <xdr:row>4</xdr:row>
      <xdr:rowOff>9480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777D18D8-4058-497E-96A8-58D3691D06D1}"/>
            </a:ext>
          </a:extLst>
        </xdr:cNvPr>
        <xdr:cNvSpPr txBox="1"/>
      </xdr:nvSpPr>
      <xdr:spPr>
        <a:xfrm>
          <a:off x="5478780" y="335280"/>
          <a:ext cx="10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sk-SK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Mixed</a:t>
          </a:r>
          <a:r>
            <a:rPr lang="sk-SK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Winners</a:t>
          </a:r>
          <a:endParaRPr lang="sk-SK" sz="11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workbookViewId="0">
      <selection activeCell="G14" sqref="G14"/>
    </sheetView>
  </sheetViews>
  <sheetFormatPr defaultRowHeight="13.2" x14ac:dyDescent="0.25"/>
  <cols>
    <col min="1" max="1" width="30.33203125" customWidth="1"/>
    <col min="2" max="3" width="12.6640625" customWidth="1"/>
  </cols>
  <sheetData>
    <row r="1" spans="1:3" ht="16.2" thickBot="1" x14ac:dyDescent="0.3">
      <c r="A1" s="69" t="s">
        <v>39</v>
      </c>
      <c r="B1" s="70"/>
      <c r="C1" s="71"/>
    </row>
    <row r="2" spans="1:3" ht="15.6" x14ac:dyDescent="0.3">
      <c r="A2" s="24"/>
      <c r="B2" s="25">
        <v>2007</v>
      </c>
      <c r="C2" s="25" t="s">
        <v>40</v>
      </c>
    </row>
    <row r="3" spans="1:3" ht="15.6" x14ac:dyDescent="0.3">
      <c r="A3" s="26" t="s">
        <v>0</v>
      </c>
      <c r="B3" s="28">
        <f t="shared" ref="B3:C3" si="0">SUM(B4:B11)</f>
        <v>1292620</v>
      </c>
      <c r="C3" s="28">
        <f t="shared" si="0"/>
        <v>1502534</v>
      </c>
    </row>
    <row r="4" spans="1:3" ht="15.6" x14ac:dyDescent="0.3">
      <c r="A4" s="19" t="s">
        <v>42</v>
      </c>
      <c r="B4" s="1">
        <v>277168</v>
      </c>
      <c r="C4" s="1">
        <v>375063</v>
      </c>
    </row>
    <row r="5" spans="1:3" ht="15.6" x14ac:dyDescent="0.3">
      <c r="A5" s="19" t="s">
        <v>43</v>
      </c>
      <c r="B5" s="1">
        <v>127637</v>
      </c>
      <c r="C5" s="1">
        <v>141866</v>
      </c>
    </row>
    <row r="6" spans="1:3" ht="15.6" x14ac:dyDescent="0.3">
      <c r="A6" s="19" t="s">
        <v>44</v>
      </c>
      <c r="B6" s="1">
        <v>146432</v>
      </c>
      <c r="C6" s="1">
        <v>164350</v>
      </c>
    </row>
    <row r="7" spans="1:3" ht="15.6" x14ac:dyDescent="0.3">
      <c r="A7" s="19" t="s">
        <v>45</v>
      </c>
      <c r="B7" s="1">
        <v>149086</v>
      </c>
      <c r="C7" s="1">
        <v>166323</v>
      </c>
    </row>
    <row r="8" spans="1:3" ht="15.6" x14ac:dyDescent="0.3">
      <c r="A8" s="19" t="s">
        <v>46</v>
      </c>
      <c r="B8" s="1">
        <v>149402</v>
      </c>
      <c r="C8" s="1">
        <v>174327</v>
      </c>
    </row>
    <row r="9" spans="1:3" ht="15.6" x14ac:dyDescent="0.3">
      <c r="A9" s="19" t="s">
        <v>47</v>
      </c>
      <c r="B9" s="1">
        <v>135154</v>
      </c>
      <c r="C9" s="1">
        <v>147956</v>
      </c>
    </row>
    <row r="10" spans="1:3" ht="15.6" x14ac:dyDescent="0.3">
      <c r="A10" s="19" t="s">
        <v>48</v>
      </c>
      <c r="B10" s="1">
        <v>136576</v>
      </c>
      <c r="C10" s="1">
        <v>153550</v>
      </c>
    </row>
    <row r="11" spans="1:3" ht="16.2" thickBot="1" x14ac:dyDescent="0.35">
      <c r="A11" s="22" t="s">
        <v>49</v>
      </c>
      <c r="B11" s="2">
        <v>171165</v>
      </c>
      <c r="C11" s="2">
        <v>179099</v>
      </c>
    </row>
    <row r="13" spans="1:3" ht="13.8" thickBot="1" x14ac:dyDescent="0.3"/>
    <row r="14" spans="1:3" ht="16.2" thickBot="1" x14ac:dyDescent="0.3">
      <c r="A14" s="69" t="s">
        <v>41</v>
      </c>
      <c r="B14" s="70"/>
      <c r="C14" s="71"/>
    </row>
    <row r="15" spans="1:3" ht="16.2" thickBot="1" x14ac:dyDescent="0.35">
      <c r="A15" s="20"/>
      <c r="B15" s="15">
        <v>2007</v>
      </c>
      <c r="C15" s="15" t="s">
        <v>40</v>
      </c>
    </row>
    <row r="16" spans="1:3" ht="15.6" x14ac:dyDescent="0.3">
      <c r="A16" s="27" t="s">
        <v>0</v>
      </c>
      <c r="B16" s="29">
        <f t="shared" ref="B16:C16" si="1">SUM(B17:B24)</f>
        <v>21475</v>
      </c>
      <c r="C16" s="29">
        <f t="shared" si="1"/>
        <v>29111</v>
      </c>
    </row>
    <row r="17" spans="1:3" ht="15.6" x14ac:dyDescent="0.3">
      <c r="A17" s="19" t="s">
        <v>42</v>
      </c>
      <c r="B17" s="1">
        <v>6268</v>
      </c>
      <c r="C17" s="1">
        <v>11259</v>
      </c>
    </row>
    <row r="18" spans="1:3" ht="15.6" x14ac:dyDescent="0.3">
      <c r="A18" s="19" t="s">
        <v>43</v>
      </c>
      <c r="B18" s="1">
        <v>1330</v>
      </c>
      <c r="C18" s="1">
        <v>2784</v>
      </c>
    </row>
    <row r="19" spans="1:3" ht="15.6" x14ac:dyDescent="0.3">
      <c r="A19" s="19" t="s">
        <v>44</v>
      </c>
      <c r="B19" s="1">
        <v>1836</v>
      </c>
      <c r="C19" s="1">
        <v>2252</v>
      </c>
    </row>
    <row r="20" spans="1:3" ht="15.6" x14ac:dyDescent="0.3">
      <c r="A20" s="19" t="s">
        <v>45</v>
      </c>
      <c r="B20" s="1">
        <v>1315</v>
      </c>
      <c r="C20" s="1">
        <v>1531</v>
      </c>
    </row>
    <row r="21" spans="1:3" ht="15.6" x14ac:dyDescent="0.3">
      <c r="A21" s="19" t="s">
        <v>46</v>
      </c>
      <c r="B21" s="1">
        <v>2189</v>
      </c>
      <c r="C21" s="1">
        <v>3045</v>
      </c>
    </row>
    <row r="22" spans="1:3" ht="15.6" x14ac:dyDescent="0.3">
      <c r="A22" s="19" t="s">
        <v>47</v>
      </c>
      <c r="B22" s="1">
        <v>2194</v>
      </c>
      <c r="C22" s="1">
        <v>2007</v>
      </c>
    </row>
    <row r="23" spans="1:3" ht="15.6" x14ac:dyDescent="0.3">
      <c r="A23" s="19" t="s">
        <v>48</v>
      </c>
      <c r="B23" s="1">
        <v>3185</v>
      </c>
      <c r="C23" s="1">
        <v>3884</v>
      </c>
    </row>
    <row r="24" spans="1:3" ht="16.2" thickBot="1" x14ac:dyDescent="0.35">
      <c r="A24" s="22" t="s">
        <v>49</v>
      </c>
      <c r="B24" s="2">
        <v>3158</v>
      </c>
      <c r="C24" s="2">
        <v>2349</v>
      </c>
    </row>
  </sheetData>
  <mergeCells count="2">
    <mergeCell ref="A1:C1"/>
    <mergeCell ref="A14:C14"/>
  </mergeCells>
  <pageMargins left="0.7" right="0.7" top="0.75" bottom="0.75" header="0.3" footer="0.3"/>
  <ignoredErrors>
    <ignoredError sqref="C2 C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"/>
  <sheetViews>
    <sheetView workbookViewId="0">
      <selection activeCell="F12" sqref="F12:G14"/>
    </sheetView>
  </sheetViews>
  <sheetFormatPr defaultRowHeight="13.2" x14ac:dyDescent="0.25"/>
  <cols>
    <col min="1" max="1" width="30.33203125" bestFit="1" customWidth="1"/>
    <col min="2" max="3" width="12.6640625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15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37</v>
      </c>
      <c r="B4" s="5">
        <f t="shared" ref="B4:C4" si="0">SUM(B5:B7)</f>
        <v>44170</v>
      </c>
      <c r="C4" s="5">
        <f t="shared" si="0"/>
        <v>51511</v>
      </c>
    </row>
    <row r="5" spans="1:7" ht="15.6" x14ac:dyDescent="0.3">
      <c r="A5" s="10" t="s">
        <v>24</v>
      </c>
      <c r="B5" s="1">
        <v>9245</v>
      </c>
      <c r="C5" s="3">
        <v>11384</v>
      </c>
    </row>
    <row r="6" spans="1:7" ht="15.6" x14ac:dyDescent="0.3">
      <c r="A6" s="10" t="s">
        <v>26</v>
      </c>
      <c r="B6" s="1">
        <v>27868</v>
      </c>
      <c r="C6" s="3">
        <v>32203</v>
      </c>
    </row>
    <row r="7" spans="1:7" ht="16.2" thickBot="1" x14ac:dyDescent="0.35">
      <c r="A7" s="11" t="s">
        <v>27</v>
      </c>
      <c r="B7" s="2">
        <v>7057</v>
      </c>
      <c r="C7" s="4">
        <v>7924</v>
      </c>
    </row>
    <row r="9" spans="1:7" ht="13.8" thickBot="1" x14ac:dyDescent="0.3"/>
    <row r="10" spans="1:7" ht="16.2" thickBot="1" x14ac:dyDescent="0.3">
      <c r="A10" s="69" t="s">
        <v>41</v>
      </c>
      <c r="B10" s="70"/>
      <c r="C10" s="71"/>
    </row>
    <row r="11" spans="1:7" ht="16.2" thickBot="1" x14ac:dyDescent="0.35">
      <c r="A11" s="13"/>
      <c r="B11" s="14">
        <v>2007</v>
      </c>
      <c r="C11" s="15" t="s">
        <v>40</v>
      </c>
    </row>
    <row r="12" spans="1:7" ht="15.6" x14ac:dyDescent="0.3">
      <c r="A12" s="9" t="s">
        <v>0</v>
      </c>
      <c r="B12" s="16">
        <f>Kraje!B16</f>
        <v>21475</v>
      </c>
      <c r="C12" s="5">
        <f>Kraje!C16</f>
        <v>29111</v>
      </c>
      <c r="F12" s="30" t="s">
        <v>52</v>
      </c>
      <c r="G12" s="31">
        <f>(C13/C4)/(C12/C3)</f>
        <v>1.1021986836693145</v>
      </c>
    </row>
    <row r="13" spans="1:7" ht="15.6" x14ac:dyDescent="0.3">
      <c r="A13" s="9" t="s">
        <v>37</v>
      </c>
      <c r="B13" s="16">
        <f t="shared" ref="B13:C13" si="1">SUM(B14:B16)</f>
        <v>1631</v>
      </c>
      <c r="C13" s="5">
        <f t="shared" si="1"/>
        <v>1100</v>
      </c>
    </row>
    <row r="14" spans="1:7" ht="15.6" x14ac:dyDescent="0.3">
      <c r="A14" s="10" t="s">
        <v>24</v>
      </c>
      <c r="B14" s="17">
        <v>219</v>
      </c>
      <c r="C14" s="1">
        <v>210</v>
      </c>
      <c r="F14" s="30" t="s">
        <v>51</v>
      </c>
      <c r="G14" s="31">
        <f>(B13/B4)/(B12/B3)</f>
        <v>2.2226150999300773</v>
      </c>
    </row>
    <row r="15" spans="1:7" ht="15.6" x14ac:dyDescent="0.3">
      <c r="A15" s="10" t="s">
        <v>26</v>
      </c>
      <c r="B15" s="17">
        <v>1376</v>
      </c>
      <c r="C15" s="1">
        <v>835</v>
      </c>
    </row>
    <row r="16" spans="1:7" ht="16.2" thickBot="1" x14ac:dyDescent="0.35">
      <c r="A16" s="11" t="s">
        <v>27</v>
      </c>
      <c r="B16" s="18">
        <v>36</v>
      </c>
      <c r="C16" s="2">
        <v>55</v>
      </c>
    </row>
  </sheetData>
  <mergeCells count="2">
    <mergeCell ref="A1:C1"/>
    <mergeCell ref="A10:C10"/>
  </mergeCells>
  <pageMargins left="0.7" right="0.7" top="0.75" bottom="0.75" header="0.3" footer="0.3"/>
  <ignoredErrors>
    <ignoredError sqref="B2:C2 C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8"/>
  <sheetViews>
    <sheetView workbookViewId="0">
      <selection activeCell="H17" sqref="H17"/>
    </sheetView>
  </sheetViews>
  <sheetFormatPr defaultRowHeight="13.2" x14ac:dyDescent="0.25"/>
  <cols>
    <col min="1" max="1" width="30.33203125" bestFit="1" customWidth="1"/>
    <col min="2" max="3" width="12.6640625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7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38</v>
      </c>
      <c r="B4" s="5">
        <f t="shared" ref="B4:C4" si="0">SUM(B5:B8)</f>
        <v>38181</v>
      </c>
      <c r="C4" s="5">
        <f t="shared" si="0"/>
        <v>36390</v>
      </c>
    </row>
    <row r="5" spans="1:7" ht="15.6" x14ac:dyDescent="0.3">
      <c r="A5" s="10" t="s">
        <v>25</v>
      </c>
      <c r="B5" s="1">
        <v>3899</v>
      </c>
      <c r="C5" s="3">
        <v>4592</v>
      </c>
    </row>
    <row r="6" spans="1:7" ht="15.6" x14ac:dyDescent="0.3">
      <c r="A6" s="10" t="s">
        <v>28</v>
      </c>
      <c r="B6" s="1">
        <v>4232</v>
      </c>
      <c r="C6" s="3">
        <v>3592</v>
      </c>
    </row>
    <row r="7" spans="1:7" ht="15.6" x14ac:dyDescent="0.3">
      <c r="A7" s="10" t="s">
        <v>29</v>
      </c>
      <c r="B7" s="1">
        <v>10083</v>
      </c>
      <c r="C7" s="3">
        <v>10490</v>
      </c>
    </row>
    <row r="8" spans="1:7" ht="16.2" thickBot="1" x14ac:dyDescent="0.35">
      <c r="A8" s="11" t="s">
        <v>30</v>
      </c>
      <c r="B8" s="2">
        <v>19967</v>
      </c>
      <c r="C8" s="4">
        <v>17716</v>
      </c>
    </row>
    <row r="10" spans="1:7" ht="13.8" thickBot="1" x14ac:dyDescent="0.3"/>
    <row r="11" spans="1:7" ht="16.2" thickBot="1" x14ac:dyDescent="0.3">
      <c r="A11" s="69" t="s">
        <v>41</v>
      </c>
      <c r="B11" s="70"/>
      <c r="C11" s="71"/>
    </row>
    <row r="12" spans="1:7" ht="16.2" thickBot="1" x14ac:dyDescent="0.35">
      <c r="A12" s="13"/>
      <c r="B12" s="14">
        <v>2007</v>
      </c>
      <c r="C12" s="15" t="s">
        <v>40</v>
      </c>
    </row>
    <row r="13" spans="1:7" ht="15.6" x14ac:dyDescent="0.3">
      <c r="A13" s="9" t="s">
        <v>0</v>
      </c>
      <c r="B13" s="16">
        <f>Kraje!B16</f>
        <v>21475</v>
      </c>
      <c r="C13" s="5">
        <f>Kraje!C16</f>
        <v>29111</v>
      </c>
      <c r="F13" s="30" t="s">
        <v>52</v>
      </c>
      <c r="G13" s="31">
        <f>(C14/C4)/(C13/C3)</f>
        <v>1.5091303605820137</v>
      </c>
    </row>
    <row r="14" spans="1:7" ht="15.6" x14ac:dyDescent="0.3">
      <c r="A14" s="9" t="s">
        <v>38</v>
      </c>
      <c r="B14" s="16">
        <f t="shared" ref="B14:C14" si="1">SUM(B15:B18)</f>
        <v>1240</v>
      </c>
      <c r="C14" s="5">
        <f t="shared" si="1"/>
        <v>1064</v>
      </c>
    </row>
    <row r="15" spans="1:7" ht="15.6" x14ac:dyDescent="0.3">
      <c r="A15" s="10" t="s">
        <v>25</v>
      </c>
      <c r="B15" s="17">
        <v>62</v>
      </c>
      <c r="C15" s="1">
        <v>78</v>
      </c>
      <c r="F15" s="30" t="s">
        <v>51</v>
      </c>
      <c r="G15" s="31">
        <f>(B14/B4)/(B13/B3)</f>
        <v>1.9548439073625137</v>
      </c>
    </row>
    <row r="16" spans="1:7" ht="15.6" x14ac:dyDescent="0.3">
      <c r="A16" s="10" t="s">
        <v>28</v>
      </c>
      <c r="B16" s="17">
        <v>48</v>
      </c>
      <c r="C16" s="1">
        <v>55</v>
      </c>
    </row>
    <row r="17" spans="1:3" ht="15.6" x14ac:dyDescent="0.3">
      <c r="A17" s="10" t="s">
        <v>29</v>
      </c>
      <c r="B17" s="17">
        <v>111</v>
      </c>
      <c r="C17" s="1">
        <v>102</v>
      </c>
    </row>
    <row r="18" spans="1:3" ht="16.2" thickBot="1" x14ac:dyDescent="0.35">
      <c r="A18" s="11" t="s">
        <v>30</v>
      </c>
      <c r="B18" s="18">
        <v>1019</v>
      </c>
      <c r="C18" s="2">
        <v>829</v>
      </c>
    </row>
  </sheetData>
  <mergeCells count="2">
    <mergeCell ref="A1:C1"/>
    <mergeCell ref="A11:C11"/>
  </mergeCells>
  <pageMargins left="0.7" right="0.7" top="0.75" bottom="0.75" header="0.3" footer="0.3"/>
  <ignoredErrors>
    <ignoredError sqref="B2:C2 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Q14" sqref="Q14"/>
    </sheetView>
  </sheetViews>
  <sheetFormatPr defaultRowHeight="13.2" x14ac:dyDescent="0.25"/>
  <cols>
    <col min="1" max="1" width="20.5546875" bestFit="1" customWidth="1"/>
    <col min="2" max="3" width="10.6640625" customWidth="1"/>
    <col min="4" max="4" width="19.5546875" customWidth="1"/>
  </cols>
  <sheetData>
    <row r="1" spans="1:6" ht="15.6" x14ac:dyDescent="0.25">
      <c r="A1" s="73" t="s">
        <v>53</v>
      </c>
      <c r="B1" s="72" t="s">
        <v>64</v>
      </c>
      <c r="C1" s="72"/>
      <c r="D1" s="73" t="s">
        <v>65</v>
      </c>
    </row>
    <row r="2" spans="1:6" ht="16.2" thickBot="1" x14ac:dyDescent="0.3">
      <c r="A2" s="74"/>
      <c r="B2" s="55">
        <v>2007</v>
      </c>
      <c r="C2" s="56">
        <v>2017</v>
      </c>
      <c r="D2" s="74"/>
    </row>
    <row r="3" spans="1:6" ht="15.6" x14ac:dyDescent="0.3">
      <c r="A3" s="57" t="s">
        <v>66</v>
      </c>
      <c r="B3" s="58">
        <f>'Bratislavský región CR'!G19</f>
        <v>1.3612101079938386</v>
      </c>
      <c r="C3" s="59">
        <f>'Bratislavský región CR'!G17</f>
        <v>1.4803149646266205</v>
      </c>
      <c r="D3" s="60">
        <f>(C3/B3)^(1/9)-1</f>
        <v>9.363655002562643E-3</v>
      </c>
      <c r="F3" s="32">
        <f>'Bratislavský región CR'!C18</f>
        <v>10757</v>
      </c>
    </row>
    <row r="4" spans="1:6" ht="15.6" x14ac:dyDescent="0.3">
      <c r="A4" s="61" t="s">
        <v>73</v>
      </c>
      <c r="B4" s="62">
        <f>'Severopovažský región CR'!G17</f>
        <v>0.62509803729843427</v>
      </c>
      <c r="C4" s="63">
        <f>'Severopovažský región CR'!G15</f>
        <v>0.95063446386779948</v>
      </c>
      <c r="D4" s="60">
        <f>(C4/B4)^(1/9)-1</f>
        <v>4.7682020793043511E-2</v>
      </c>
      <c r="F4" s="32">
        <f>'Severopovažský región CR'!C16</f>
        <v>2216</v>
      </c>
    </row>
    <row r="5" spans="1:6" ht="15.6" x14ac:dyDescent="0.3">
      <c r="A5" s="61" t="s">
        <v>67</v>
      </c>
      <c r="B5" s="62">
        <f>'Turčiansky región CR'!G13</f>
        <v>1.4092664889694038</v>
      </c>
      <c r="C5" s="63">
        <f>'Turčiansky región CR'!G11</f>
        <v>1.5066547256255558</v>
      </c>
      <c r="D5" s="60">
        <f t="shared" ref="D5:D10" si="0">(C5/B5)^(1/9)-1</f>
        <v>7.4523461181272843E-3</v>
      </c>
      <c r="F5" s="32">
        <f>'Turčiansky región CR'!C12</f>
        <v>785</v>
      </c>
    </row>
    <row r="6" spans="1:6" ht="15.6" x14ac:dyDescent="0.3">
      <c r="A6" s="61" t="s">
        <v>68</v>
      </c>
      <c r="B6" s="62">
        <f>'Oravský región CR'!G14</f>
        <v>1.0664182531764705</v>
      </c>
      <c r="C6" s="63">
        <f>'Oravský región CR'!G12</f>
        <v>1.0990856392118638</v>
      </c>
      <c r="D6" s="60">
        <f t="shared" si="0"/>
        <v>3.3581806172062745E-3</v>
      </c>
      <c r="F6" s="32">
        <f>'Oravský región CR'!C13</f>
        <v>587</v>
      </c>
    </row>
    <row r="7" spans="1:6" ht="15.6" x14ac:dyDescent="0.3">
      <c r="A7" s="61" t="s">
        <v>69</v>
      </c>
      <c r="B7" s="62">
        <f>'Liptovský región CR'!G13</f>
        <v>2.128417943983361</v>
      </c>
      <c r="C7" s="63">
        <f>'Liptovský región CR'!G11</f>
        <v>2.5284309379468013</v>
      </c>
      <c r="D7" s="60">
        <f t="shared" si="0"/>
        <v>1.9319810689393258E-2</v>
      </c>
      <c r="F7" s="32">
        <f>'Liptovský región CR'!C12</f>
        <v>1444</v>
      </c>
    </row>
    <row r="8" spans="1:6" ht="15.6" x14ac:dyDescent="0.3">
      <c r="A8" s="61" t="s">
        <v>70</v>
      </c>
      <c r="B8" s="62">
        <f>'Horehronský región CR'!G13</f>
        <v>1.2134734264119609</v>
      </c>
      <c r="C8" s="63">
        <f>'Horehronský región CR'!G11</f>
        <v>1.2501220717042949</v>
      </c>
      <c r="D8" s="60">
        <f t="shared" si="0"/>
        <v>3.3115105613559237E-3</v>
      </c>
      <c r="F8" s="32">
        <f>'Horehronský región CR'!C12</f>
        <v>1306</v>
      </c>
    </row>
    <row r="9" spans="1:6" ht="15.6" x14ac:dyDescent="0.3">
      <c r="A9" s="61" t="s">
        <v>71</v>
      </c>
      <c r="B9" s="62">
        <f>'Tatranský región CR'!G14</f>
        <v>2.2226150999300773</v>
      </c>
      <c r="C9" s="63">
        <f>'Tatranský región CR'!G12</f>
        <v>1.1021986836693145</v>
      </c>
      <c r="D9" s="67">
        <f t="shared" si="0"/>
        <v>-7.4971593239521739E-2</v>
      </c>
      <c r="F9" s="32">
        <f>'Tatranský región CR'!C13</f>
        <v>1100</v>
      </c>
    </row>
    <row r="10" spans="1:6" ht="16.2" thickBot="1" x14ac:dyDescent="0.35">
      <c r="A10" s="64" t="s">
        <v>72</v>
      </c>
      <c r="B10" s="65">
        <f>'Spišský región CR'!G15</f>
        <v>1.9548439073625137</v>
      </c>
      <c r="C10" s="66">
        <f>'Spišský región CR'!G13</f>
        <v>1.5091303605820137</v>
      </c>
      <c r="D10" s="68">
        <f t="shared" si="0"/>
        <v>-2.8343542570650748E-2</v>
      </c>
      <c r="F10" s="32">
        <f>'Spišský región CR'!C14</f>
        <v>1064</v>
      </c>
    </row>
  </sheetData>
  <mergeCells count="3">
    <mergeCell ref="B1:C1"/>
    <mergeCell ref="D1:D2"/>
    <mergeCell ref="A1:A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6"/>
  <sheetViews>
    <sheetView tabSelected="1" workbookViewId="0">
      <selection activeCell="G18" sqref="G18"/>
    </sheetView>
  </sheetViews>
  <sheetFormatPr defaultRowHeight="13.2" x14ac:dyDescent="0.25"/>
  <cols>
    <col min="1" max="1" width="21.5546875" bestFit="1" customWidth="1"/>
    <col min="2" max="5" width="13.6640625" customWidth="1"/>
    <col min="6" max="6" width="9.33203125" bestFit="1" customWidth="1"/>
    <col min="7" max="7" width="9.109375" bestFit="1" customWidth="1"/>
    <col min="9" max="10" width="9.5546875" bestFit="1" customWidth="1"/>
  </cols>
  <sheetData>
    <row r="3" spans="1:10" ht="13.8" x14ac:dyDescent="0.25">
      <c r="A3" s="35" t="s">
        <v>53</v>
      </c>
      <c r="B3" s="35" t="s">
        <v>55</v>
      </c>
      <c r="C3" s="35" t="s">
        <v>57</v>
      </c>
      <c r="D3" s="35" t="s">
        <v>56</v>
      </c>
      <c r="E3" s="35" t="s">
        <v>59</v>
      </c>
      <c r="F3" s="35">
        <v>2007</v>
      </c>
      <c r="G3" s="35">
        <v>2017</v>
      </c>
    </row>
    <row r="4" spans="1:10" ht="13.8" x14ac:dyDescent="0.25">
      <c r="A4" s="36" t="s">
        <v>0</v>
      </c>
      <c r="B4" s="33" t="s">
        <v>58</v>
      </c>
      <c r="C4" s="33" t="s">
        <v>58</v>
      </c>
      <c r="D4" s="33" t="s">
        <v>58</v>
      </c>
      <c r="E4" s="33" t="s">
        <v>58</v>
      </c>
      <c r="F4" s="34">
        <f>Kraje!B3</f>
        <v>1292620</v>
      </c>
      <c r="G4" s="34">
        <f>Kraje!C3</f>
        <v>1502534</v>
      </c>
      <c r="I4" s="37">
        <v>1292.6199999999999</v>
      </c>
      <c r="J4" s="37">
        <v>1502.5340000000001</v>
      </c>
    </row>
    <row r="5" spans="1:10" ht="13.8" x14ac:dyDescent="0.25">
      <c r="A5" s="36" t="s">
        <v>54</v>
      </c>
      <c r="B5" s="33" t="s">
        <v>58</v>
      </c>
      <c r="C5" s="33" t="s">
        <v>58</v>
      </c>
      <c r="D5" s="33" t="s">
        <v>58</v>
      </c>
      <c r="E5" s="33" t="s">
        <v>58</v>
      </c>
      <c r="F5" s="34">
        <f>Kraje!B16</f>
        <v>21475</v>
      </c>
      <c r="G5" s="34">
        <f>Kraje!C16</f>
        <v>29111</v>
      </c>
      <c r="I5" s="37">
        <v>21.475000000000001</v>
      </c>
      <c r="J5" s="37">
        <v>29.111000000000001</v>
      </c>
    </row>
    <row r="6" spans="1:10" ht="13.8" x14ac:dyDescent="0.25">
      <c r="A6" s="36" t="str">
        <f>'LQ a CAGR'!A3</f>
        <v>Region of Bratislava</v>
      </c>
      <c r="B6" s="38">
        <f>I6*($J$4/$I$4-1)*100/100</f>
        <v>1.0178868901920139</v>
      </c>
      <c r="C6" s="38">
        <f>I6*(((J6/I6-1)*100/100)-(($J$5/$I$5-1)*100/100))</f>
        <v>2.2602480558789302</v>
      </c>
      <c r="D6" s="38">
        <f>I6*((($J$5/$I$5-1)*100/100)-(($J$4/$I$4-1)*100/100))</f>
        <v>1.210865053929056</v>
      </c>
      <c r="E6" s="38">
        <f>SUM(B6:D6)</f>
        <v>4.4889999999999999</v>
      </c>
      <c r="F6" s="34">
        <f>'Bratislavský región CR'!B18</f>
        <v>6268</v>
      </c>
      <c r="G6" s="34">
        <f>'Bratislavský región CR'!C18</f>
        <v>10757</v>
      </c>
      <c r="I6" s="37">
        <v>6.2679999999999998</v>
      </c>
      <c r="J6" s="37">
        <v>10.757</v>
      </c>
    </row>
    <row r="7" spans="1:10" ht="13.8" x14ac:dyDescent="0.25">
      <c r="A7" s="36" t="str">
        <f>'LQ a CAGR'!A4</f>
        <v>Region of Upper Považie</v>
      </c>
      <c r="B7" s="38">
        <f t="shared" ref="B7:B13" si="0">I7*($J$4/$I$4-1)*100/100</f>
        <v>0.17749686837585693</v>
      </c>
      <c r="C7" s="38">
        <f t="shared" ref="C7:C13" si="1">I7*(((J7/I7-1)*100/100)-(($J$5/$I$5-1)*100/100))</f>
        <v>0.73435515715948818</v>
      </c>
      <c r="D7" s="38">
        <f t="shared" ref="D7:D13" si="2">I7*((($J$5/$I$5-1)*100/100)-(($J$4/$I$4-1)*100/100))</f>
        <v>0.21114797446465511</v>
      </c>
      <c r="E7" s="38">
        <f t="shared" ref="E7:E13" si="3">SUM(B7:D7)</f>
        <v>1.1230000000000002</v>
      </c>
      <c r="F7" s="34">
        <f>'Severopovažský región CR'!B16</f>
        <v>1093</v>
      </c>
      <c r="G7" s="34">
        <f>'Severopovažský región CR'!C16</f>
        <v>2216</v>
      </c>
      <c r="I7" s="37">
        <v>1.093</v>
      </c>
      <c r="J7" s="37">
        <v>2.2160000000000002</v>
      </c>
    </row>
    <row r="8" spans="1:10" ht="13.8" x14ac:dyDescent="0.25">
      <c r="A8" s="36" t="str">
        <f>'LQ a CAGR'!A5</f>
        <v>Region of Turiec</v>
      </c>
      <c r="B8" s="38">
        <f t="shared" si="0"/>
        <v>9.9060466339682296E-2</v>
      </c>
      <c r="C8" s="38">
        <f t="shared" si="1"/>
        <v>-4.1901513387659989E-2</v>
      </c>
      <c r="D8" s="38">
        <f t="shared" si="2"/>
        <v>0.1178410470479777</v>
      </c>
      <c r="E8" s="38">
        <f t="shared" si="3"/>
        <v>0.17499999999999999</v>
      </c>
      <c r="F8" s="34">
        <f>'Turčiansky región CR'!B12</f>
        <v>610</v>
      </c>
      <c r="G8" s="34">
        <f>'Turčiansky región CR'!C12</f>
        <v>785</v>
      </c>
      <c r="I8" s="37">
        <v>0.61</v>
      </c>
      <c r="J8" s="37">
        <v>0.78500000000000003</v>
      </c>
    </row>
    <row r="9" spans="1:10" ht="13.8" x14ac:dyDescent="0.25">
      <c r="A9" s="36" t="str">
        <f>'LQ a CAGR'!A6</f>
        <v>Region of Orava</v>
      </c>
      <c r="B9" s="38">
        <f t="shared" si="0"/>
        <v>6.2684163946094038E-2</v>
      </c>
      <c r="C9" s="38">
        <f t="shared" si="1"/>
        <v>6.3747566938300346E-2</v>
      </c>
      <c r="D9" s="38">
        <f t="shared" si="2"/>
        <v>7.4568269115605559E-2</v>
      </c>
      <c r="E9" s="38">
        <f t="shared" si="3"/>
        <v>0.20099999999999996</v>
      </c>
      <c r="F9" s="34">
        <f>'Oravský región CR'!B13</f>
        <v>386</v>
      </c>
      <c r="G9" s="34">
        <f>'Oravský región CR'!C13</f>
        <v>587</v>
      </c>
      <c r="I9" s="37">
        <v>0.38600000000000001</v>
      </c>
      <c r="J9" s="37">
        <v>0.58699999999999997</v>
      </c>
    </row>
    <row r="10" spans="1:10" ht="13.8" x14ac:dyDescent="0.25">
      <c r="A10" s="36" t="str">
        <f>'LQ a CAGR'!A7</f>
        <v>Region of Liptov</v>
      </c>
      <c r="B10" s="38">
        <f t="shared" si="0"/>
        <v>0.14436845012455335</v>
      </c>
      <c r="C10" s="38">
        <f t="shared" si="1"/>
        <v>0.23889271245634466</v>
      </c>
      <c r="D10" s="38">
        <f t="shared" si="2"/>
        <v>0.17173883741910193</v>
      </c>
      <c r="E10" s="38">
        <f t="shared" si="3"/>
        <v>0.55499999999999994</v>
      </c>
      <c r="F10" s="34">
        <f>'Liptovský región CR'!B12</f>
        <v>889</v>
      </c>
      <c r="G10" s="34">
        <f>'Liptovský región CR'!C12</f>
        <v>1444</v>
      </c>
      <c r="I10" s="37">
        <v>0.88900000000000001</v>
      </c>
      <c r="J10" s="37">
        <v>1.444</v>
      </c>
    </row>
    <row r="11" spans="1:10" ht="13.8" x14ac:dyDescent="0.25">
      <c r="A11" s="36" t="str">
        <f>'LQ a CAGR'!A8</f>
        <v>Region of Horehronie</v>
      </c>
      <c r="B11" s="38">
        <f t="shared" si="0"/>
        <v>0.16564209125651788</v>
      </c>
      <c r="C11" s="38">
        <f t="shared" si="1"/>
        <v>-7.6687776484283779E-2</v>
      </c>
      <c r="D11" s="38">
        <f t="shared" si="2"/>
        <v>0.197045685227766</v>
      </c>
      <c r="E11" s="38">
        <f t="shared" si="3"/>
        <v>0.28600000000000009</v>
      </c>
      <c r="F11" s="34">
        <f>'Horehronský región CR'!B12</f>
        <v>1020</v>
      </c>
      <c r="G11" s="34">
        <f>'Horehronský región CR'!C12</f>
        <v>1306</v>
      </c>
      <c r="I11" s="37">
        <v>1.02</v>
      </c>
      <c r="J11" s="37">
        <v>1.306</v>
      </c>
    </row>
    <row r="12" spans="1:10" ht="13.8" x14ac:dyDescent="0.25">
      <c r="A12" s="36" t="str">
        <f>'LQ a CAGR'!A9</f>
        <v>Region of Tatras</v>
      </c>
      <c r="B12" s="38">
        <f t="shared" si="0"/>
        <v>0.26486495180331443</v>
      </c>
      <c r="C12" s="38">
        <f t="shared" si="1"/>
        <v>-1.1109448661233992</v>
      </c>
      <c r="D12" s="38">
        <f t="shared" si="2"/>
        <v>0.31507991432008464</v>
      </c>
      <c r="E12" s="38">
        <f t="shared" si="3"/>
        <v>-0.53100000000000014</v>
      </c>
      <c r="F12" s="34">
        <f>'Tatranský región CR'!B13</f>
        <v>1631</v>
      </c>
      <c r="G12" s="34">
        <f>'Tatranský región CR'!C13</f>
        <v>1100</v>
      </c>
      <c r="I12" s="37">
        <v>1.631</v>
      </c>
      <c r="J12" s="37">
        <v>1.1000000000000001</v>
      </c>
    </row>
    <row r="13" spans="1:10" ht="13.8" x14ac:dyDescent="0.25">
      <c r="A13" s="36" t="str">
        <f>'LQ a CAGR'!A10</f>
        <v>Region of Spiš</v>
      </c>
      <c r="B13" s="38">
        <f t="shared" si="0"/>
        <v>0.20136881682164923</v>
      </c>
      <c r="C13" s="38">
        <f t="shared" si="1"/>
        <v>-0.61691455180442345</v>
      </c>
      <c r="D13" s="38">
        <f t="shared" si="2"/>
        <v>0.23954573498277434</v>
      </c>
      <c r="E13" s="38">
        <f t="shared" si="3"/>
        <v>-0.17599999999999991</v>
      </c>
      <c r="F13" s="34">
        <f>'Spišský región CR'!B14</f>
        <v>1240</v>
      </c>
      <c r="G13" s="34">
        <f>'Spišský región CR'!C14</f>
        <v>1064</v>
      </c>
      <c r="I13" s="37">
        <v>1.24</v>
      </c>
      <c r="J13" s="37">
        <v>1.0640000000000001</v>
      </c>
    </row>
    <row r="15" spans="1:10" ht="13.8" thickBot="1" x14ac:dyDescent="0.3"/>
    <row r="16" spans="1:10" x14ac:dyDescent="0.25">
      <c r="A16" s="75" t="s">
        <v>53</v>
      </c>
      <c r="B16" s="77" t="s">
        <v>60</v>
      </c>
      <c r="C16" s="79" t="s">
        <v>62</v>
      </c>
      <c r="D16" s="77" t="s">
        <v>63</v>
      </c>
      <c r="E16" s="81" t="s">
        <v>61</v>
      </c>
    </row>
    <row r="17" spans="1:5" ht="13.8" thickBot="1" x14ac:dyDescent="0.3">
      <c r="A17" s="76"/>
      <c r="B17" s="78"/>
      <c r="C17" s="80"/>
      <c r="D17" s="78"/>
      <c r="E17" s="82"/>
    </row>
    <row r="18" spans="1:5" ht="15.6" x14ac:dyDescent="0.3">
      <c r="A18" s="40" t="str">
        <f>A6</f>
        <v>Region of Bratislava</v>
      </c>
      <c r="B18" s="41">
        <f>B6</f>
        <v>1.0178868901920139</v>
      </c>
      <c r="C18" s="42">
        <f>D6</f>
        <v>1.210865053929056</v>
      </c>
      <c r="D18" s="41">
        <f>C6</f>
        <v>2.2602480558789302</v>
      </c>
      <c r="E18" s="43">
        <f>SUM(B18:D18)</f>
        <v>4.4890000000000008</v>
      </c>
    </row>
    <row r="19" spans="1:5" ht="15.6" x14ac:dyDescent="0.3">
      <c r="A19" s="44" t="str">
        <f t="shared" ref="A19:B25" si="4">A7</f>
        <v>Region of Upper Považie</v>
      </c>
      <c r="B19" s="45">
        <f t="shared" si="4"/>
        <v>0.17749686837585693</v>
      </c>
      <c r="C19" s="46">
        <f t="shared" ref="C19:C25" si="5">D7</f>
        <v>0.21114797446465511</v>
      </c>
      <c r="D19" s="45">
        <f t="shared" ref="D19:D25" si="6">C7</f>
        <v>0.73435515715948818</v>
      </c>
      <c r="E19" s="47">
        <f t="shared" ref="E19:E25" si="7">SUM(B19:D19)</f>
        <v>1.1230000000000002</v>
      </c>
    </row>
    <row r="20" spans="1:5" ht="15.6" x14ac:dyDescent="0.3">
      <c r="A20" s="44" t="str">
        <f t="shared" si="4"/>
        <v>Region of Turiec</v>
      </c>
      <c r="B20" s="45">
        <f t="shared" si="4"/>
        <v>9.9060466339682296E-2</v>
      </c>
      <c r="C20" s="46">
        <f t="shared" si="5"/>
        <v>0.1178410470479777</v>
      </c>
      <c r="D20" s="51">
        <f t="shared" si="6"/>
        <v>-4.1901513387659989E-2</v>
      </c>
      <c r="E20" s="47">
        <f t="shared" si="7"/>
        <v>0.17500000000000002</v>
      </c>
    </row>
    <row r="21" spans="1:5" ht="15.6" x14ac:dyDescent="0.3">
      <c r="A21" s="44" t="str">
        <f t="shared" si="4"/>
        <v>Region of Orava</v>
      </c>
      <c r="B21" s="45">
        <f t="shared" si="4"/>
        <v>6.2684163946094038E-2</v>
      </c>
      <c r="C21" s="46">
        <f t="shared" si="5"/>
        <v>7.4568269115605559E-2</v>
      </c>
      <c r="D21" s="45">
        <f t="shared" si="6"/>
        <v>6.3747566938300346E-2</v>
      </c>
      <c r="E21" s="47">
        <f t="shared" si="7"/>
        <v>0.20099999999999996</v>
      </c>
    </row>
    <row r="22" spans="1:5" ht="15.6" x14ac:dyDescent="0.3">
      <c r="A22" s="44" t="str">
        <f t="shared" si="4"/>
        <v>Region of Liptov</v>
      </c>
      <c r="B22" s="45">
        <f t="shared" si="4"/>
        <v>0.14436845012455335</v>
      </c>
      <c r="C22" s="46">
        <f t="shared" si="5"/>
        <v>0.17173883741910193</v>
      </c>
      <c r="D22" s="45">
        <f t="shared" si="6"/>
        <v>0.23889271245634466</v>
      </c>
      <c r="E22" s="47">
        <f t="shared" si="7"/>
        <v>0.55499999999999994</v>
      </c>
    </row>
    <row r="23" spans="1:5" ht="15.6" x14ac:dyDescent="0.3">
      <c r="A23" s="44" t="str">
        <f t="shared" si="4"/>
        <v>Region of Horehronie</v>
      </c>
      <c r="B23" s="45">
        <f t="shared" si="4"/>
        <v>0.16564209125651788</v>
      </c>
      <c r="C23" s="46">
        <f t="shared" si="5"/>
        <v>0.197045685227766</v>
      </c>
      <c r="D23" s="51">
        <f t="shared" si="6"/>
        <v>-7.6687776484283779E-2</v>
      </c>
      <c r="E23" s="47">
        <f t="shared" si="7"/>
        <v>0.28600000000000009</v>
      </c>
    </row>
    <row r="24" spans="1:5" ht="15.6" x14ac:dyDescent="0.3">
      <c r="A24" s="44" t="str">
        <f t="shared" si="4"/>
        <v>Region of Tatras</v>
      </c>
      <c r="B24" s="45">
        <f t="shared" si="4"/>
        <v>0.26486495180331443</v>
      </c>
      <c r="C24" s="46">
        <f t="shared" si="5"/>
        <v>0.31507991432008464</v>
      </c>
      <c r="D24" s="51">
        <f t="shared" si="6"/>
        <v>-1.1109448661233992</v>
      </c>
      <c r="E24" s="52">
        <f t="shared" si="7"/>
        <v>-0.53100000000000014</v>
      </c>
    </row>
    <row r="25" spans="1:5" ht="16.2" thickBot="1" x14ac:dyDescent="0.35">
      <c r="A25" s="48" t="str">
        <f t="shared" si="4"/>
        <v>Region of Spiš</v>
      </c>
      <c r="B25" s="49">
        <f t="shared" si="4"/>
        <v>0.20136881682164923</v>
      </c>
      <c r="C25" s="50">
        <f t="shared" si="5"/>
        <v>0.23954573498277434</v>
      </c>
      <c r="D25" s="54">
        <f t="shared" si="6"/>
        <v>-0.61691455180442345</v>
      </c>
      <c r="E25" s="53">
        <f t="shared" si="7"/>
        <v>-0.17599999999999988</v>
      </c>
    </row>
    <row r="26" spans="1:5" x14ac:dyDescent="0.25">
      <c r="C26" s="39"/>
    </row>
  </sheetData>
  <mergeCells count="5"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10" workbookViewId="0">
      <selection activeCell="B23" sqref="B23"/>
    </sheetView>
  </sheetViews>
  <sheetFormatPr defaultRowHeight="13.2" x14ac:dyDescent="0.25"/>
  <cols>
    <col min="1" max="1" width="30.33203125" style="12" customWidth="1"/>
    <col min="2" max="3" width="12.6640625" customWidth="1"/>
    <col min="7" max="7" width="9.5546875" bestFit="1" customWidth="1"/>
  </cols>
  <sheetData>
    <row r="1" spans="1:3" ht="16.2" thickBot="1" x14ac:dyDescent="0.3">
      <c r="A1" s="69" t="s">
        <v>39</v>
      </c>
      <c r="B1" s="70"/>
      <c r="C1" s="71"/>
    </row>
    <row r="2" spans="1:3" ht="16.2" thickBot="1" x14ac:dyDescent="0.35">
      <c r="A2" s="13"/>
      <c r="B2" s="7" t="s">
        <v>50</v>
      </c>
      <c r="C2" s="8">
        <v>2017</v>
      </c>
    </row>
    <row r="3" spans="1:3" ht="15.6" x14ac:dyDescent="0.3">
      <c r="A3" s="23" t="s">
        <v>0</v>
      </c>
      <c r="B3" s="5">
        <f>Kraje!B3</f>
        <v>1292620</v>
      </c>
      <c r="C3" s="6">
        <f>Kraje!C3</f>
        <v>1502534</v>
      </c>
    </row>
    <row r="4" spans="1:3" ht="15.6" x14ac:dyDescent="0.3">
      <c r="A4" s="10" t="s">
        <v>31</v>
      </c>
      <c r="B4" s="1">
        <f t="shared" ref="B4:C4" si="0">SUM(B5:B12)</f>
        <v>277167</v>
      </c>
      <c r="C4" s="1">
        <f t="shared" si="0"/>
        <v>375063</v>
      </c>
    </row>
    <row r="5" spans="1:3" ht="15.6" x14ac:dyDescent="0.3">
      <c r="A5" s="10" t="s">
        <v>1</v>
      </c>
      <c r="B5" s="1">
        <v>63637</v>
      </c>
      <c r="C5" s="3">
        <v>90453</v>
      </c>
    </row>
    <row r="6" spans="1:3" ht="15.6" x14ac:dyDescent="0.3">
      <c r="A6" s="10" t="s">
        <v>2</v>
      </c>
      <c r="B6" s="1">
        <v>75368</v>
      </c>
      <c r="C6" s="3">
        <v>105743</v>
      </c>
    </row>
    <row r="7" spans="1:3" ht="15.6" x14ac:dyDescent="0.3">
      <c r="A7" s="10" t="s">
        <v>3</v>
      </c>
      <c r="B7" s="1">
        <v>43717</v>
      </c>
      <c r="C7" s="3">
        <v>57009</v>
      </c>
    </row>
    <row r="8" spans="1:3" ht="15.6" x14ac:dyDescent="0.3">
      <c r="A8" s="10" t="s">
        <v>4</v>
      </c>
      <c r="B8" s="1">
        <v>31617</v>
      </c>
      <c r="C8" s="3">
        <v>39398</v>
      </c>
    </row>
    <row r="9" spans="1:3" ht="15.6" x14ac:dyDescent="0.3">
      <c r="A9" s="10" t="s">
        <v>5</v>
      </c>
      <c r="B9" s="1">
        <v>25288</v>
      </c>
      <c r="C9" s="3">
        <v>33049</v>
      </c>
    </row>
    <row r="10" spans="1:3" ht="15.6" x14ac:dyDescent="0.3">
      <c r="A10" s="10" t="s">
        <v>6</v>
      </c>
      <c r="B10" s="1">
        <v>12317</v>
      </c>
      <c r="C10" s="3">
        <v>17447</v>
      </c>
    </row>
    <row r="11" spans="1:3" ht="15.6" x14ac:dyDescent="0.3">
      <c r="A11" s="10" t="s">
        <v>7</v>
      </c>
      <c r="B11" s="1">
        <v>15787</v>
      </c>
      <c r="C11" s="3">
        <v>13944</v>
      </c>
    </row>
    <row r="12" spans="1:3" ht="16.2" thickBot="1" x14ac:dyDescent="0.35">
      <c r="A12" s="11" t="s">
        <v>8</v>
      </c>
      <c r="B12" s="2">
        <v>9436</v>
      </c>
      <c r="C12" s="4">
        <v>18020</v>
      </c>
    </row>
    <row r="14" spans="1:3" ht="13.8" thickBot="1" x14ac:dyDescent="0.3"/>
    <row r="15" spans="1:3" ht="16.2" thickBot="1" x14ac:dyDescent="0.3">
      <c r="A15" s="69" t="s">
        <v>41</v>
      </c>
      <c r="B15" s="70"/>
      <c r="C15" s="71"/>
    </row>
    <row r="16" spans="1:3" ht="16.2" thickBot="1" x14ac:dyDescent="0.35">
      <c r="A16" s="20"/>
      <c r="B16" s="15">
        <v>2007</v>
      </c>
      <c r="C16" s="15" t="s">
        <v>40</v>
      </c>
    </row>
    <row r="17" spans="1:7" ht="15.6" x14ac:dyDescent="0.3">
      <c r="A17" s="21" t="s">
        <v>0</v>
      </c>
      <c r="B17" s="5">
        <f>Kraje!B16</f>
        <v>21475</v>
      </c>
      <c r="C17" s="5">
        <f>Kraje!C16</f>
        <v>29111</v>
      </c>
      <c r="F17" s="30" t="s">
        <v>52</v>
      </c>
      <c r="G17" s="31">
        <f>(C18/C4)/(C17/C3)</f>
        <v>1.4803149646266205</v>
      </c>
    </row>
    <row r="18" spans="1:7" ht="15.6" x14ac:dyDescent="0.3">
      <c r="A18" s="19" t="s">
        <v>31</v>
      </c>
      <c r="B18" s="1">
        <f t="shared" ref="B18:C18" si="1">SUM(B19:B26)</f>
        <v>6268</v>
      </c>
      <c r="C18" s="1">
        <f t="shared" si="1"/>
        <v>10757</v>
      </c>
    </row>
    <row r="19" spans="1:7" ht="15.6" x14ac:dyDescent="0.3">
      <c r="A19" s="19" t="s">
        <v>1</v>
      </c>
      <c r="B19" s="1">
        <v>1202</v>
      </c>
      <c r="C19" s="1">
        <v>3513</v>
      </c>
      <c r="F19" s="30" t="s">
        <v>51</v>
      </c>
      <c r="G19" s="31">
        <f>(B18/B4)/(B17/B3)</f>
        <v>1.3612101079938386</v>
      </c>
    </row>
    <row r="20" spans="1:7" ht="15.6" x14ac:dyDescent="0.3">
      <c r="A20" s="19" t="s">
        <v>2</v>
      </c>
      <c r="B20" s="1">
        <v>1307</v>
      </c>
      <c r="C20" s="1">
        <v>1211</v>
      </c>
    </row>
    <row r="21" spans="1:7" ht="15.6" x14ac:dyDescent="0.3">
      <c r="A21" s="19" t="s">
        <v>3</v>
      </c>
      <c r="B21" s="1">
        <v>1294</v>
      </c>
      <c r="C21" s="1">
        <v>857</v>
      </c>
    </row>
    <row r="22" spans="1:7" ht="15.6" x14ac:dyDescent="0.3">
      <c r="A22" s="19" t="s">
        <v>4</v>
      </c>
      <c r="B22" s="1">
        <v>837</v>
      </c>
      <c r="C22" s="1">
        <v>568</v>
      </c>
    </row>
    <row r="23" spans="1:7" ht="15.6" x14ac:dyDescent="0.3">
      <c r="A23" s="19" t="s">
        <v>5</v>
      </c>
      <c r="B23" s="1">
        <v>661</v>
      </c>
      <c r="C23" s="1">
        <v>635</v>
      </c>
    </row>
    <row r="24" spans="1:7" ht="15.6" x14ac:dyDescent="0.3">
      <c r="A24" s="19" t="s">
        <v>6</v>
      </c>
      <c r="B24" s="1">
        <v>187</v>
      </c>
      <c r="C24" s="1">
        <v>443</v>
      </c>
    </row>
    <row r="25" spans="1:7" ht="15.6" x14ac:dyDescent="0.3">
      <c r="A25" s="19" t="s">
        <v>7</v>
      </c>
      <c r="B25" s="1">
        <v>522</v>
      </c>
      <c r="C25" s="1">
        <v>698</v>
      </c>
    </row>
    <row r="26" spans="1:7" ht="16.2" thickBot="1" x14ac:dyDescent="0.35">
      <c r="A26" s="22" t="s">
        <v>8</v>
      </c>
      <c r="B26" s="2">
        <v>258</v>
      </c>
      <c r="C26" s="2">
        <v>2832</v>
      </c>
    </row>
  </sheetData>
  <mergeCells count="2">
    <mergeCell ref="A1:C1"/>
    <mergeCell ref="A15:C15"/>
  </mergeCells>
  <pageMargins left="0.7" right="0.7" top="0.75" bottom="0.75" header="0.3" footer="0.3"/>
  <pageSetup paperSize="9" orientation="portrait" r:id="rId1"/>
  <ignoredErrors>
    <ignoredError sqref="B2:C2 C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selection activeCell="G16" sqref="G16"/>
    </sheetView>
  </sheetViews>
  <sheetFormatPr defaultRowHeight="13.2" x14ac:dyDescent="0.25"/>
  <cols>
    <col min="1" max="1" width="30.33203125" bestFit="1" customWidth="1"/>
    <col min="2" max="3" width="12.6640625" customWidth="1"/>
    <col min="7" max="7" width="9.5546875" bestFit="1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7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32</v>
      </c>
      <c r="B4" s="5">
        <f t="shared" ref="B4:C4" si="0">SUM(B5:B10)</f>
        <v>105247</v>
      </c>
      <c r="C4" s="5">
        <f t="shared" si="0"/>
        <v>120316</v>
      </c>
    </row>
    <row r="5" spans="1:7" ht="15.6" x14ac:dyDescent="0.3">
      <c r="A5" s="10" t="s">
        <v>9</v>
      </c>
      <c r="B5" s="1">
        <v>13860</v>
      </c>
      <c r="C5" s="3">
        <v>14166</v>
      </c>
    </row>
    <row r="6" spans="1:7" ht="15.6" x14ac:dyDescent="0.3">
      <c r="A6" s="10" t="s">
        <v>10</v>
      </c>
      <c r="B6" s="1">
        <v>14967</v>
      </c>
      <c r="C6" s="3">
        <v>15758</v>
      </c>
    </row>
    <row r="7" spans="1:7" ht="15.6" x14ac:dyDescent="0.3">
      <c r="A7" s="10" t="s">
        <v>11</v>
      </c>
      <c r="B7" s="1">
        <v>3886</v>
      </c>
      <c r="C7" s="3">
        <v>5121</v>
      </c>
    </row>
    <row r="8" spans="1:7" ht="15.6" x14ac:dyDescent="0.3">
      <c r="A8" s="10" t="s">
        <v>12</v>
      </c>
      <c r="B8" s="1">
        <v>10746</v>
      </c>
      <c r="C8" s="3">
        <v>15413</v>
      </c>
    </row>
    <row r="9" spans="1:7" ht="15.6" x14ac:dyDescent="0.3">
      <c r="A9" s="10" t="s">
        <v>14</v>
      </c>
      <c r="B9" s="1">
        <v>9179</v>
      </c>
      <c r="C9" s="3">
        <v>10829</v>
      </c>
    </row>
    <row r="10" spans="1:7" ht="16.2" thickBot="1" x14ac:dyDescent="0.35">
      <c r="A10" s="11" t="s">
        <v>21</v>
      </c>
      <c r="B10" s="2">
        <v>52609</v>
      </c>
      <c r="C10" s="4">
        <v>59029</v>
      </c>
    </row>
    <row r="12" spans="1:7" ht="13.8" thickBot="1" x14ac:dyDescent="0.3"/>
    <row r="13" spans="1:7" ht="16.2" thickBot="1" x14ac:dyDescent="0.3">
      <c r="A13" s="69" t="s">
        <v>41</v>
      </c>
      <c r="B13" s="70"/>
      <c r="C13" s="71"/>
    </row>
    <row r="14" spans="1:7" ht="16.2" thickBot="1" x14ac:dyDescent="0.35">
      <c r="A14" s="13"/>
      <c r="B14" s="15">
        <v>2007</v>
      </c>
      <c r="C14" s="8" t="s">
        <v>40</v>
      </c>
    </row>
    <row r="15" spans="1:7" ht="15.6" x14ac:dyDescent="0.3">
      <c r="A15" s="9" t="s">
        <v>0</v>
      </c>
      <c r="B15" s="5">
        <f>Kraje!B16</f>
        <v>21475</v>
      </c>
      <c r="C15" s="6">
        <f>Kraje!C16</f>
        <v>29111</v>
      </c>
      <c r="F15" s="30" t="s">
        <v>52</v>
      </c>
      <c r="G15" s="31">
        <f>(C16/C4)/(C15/C3)</f>
        <v>0.95063446386779948</v>
      </c>
    </row>
    <row r="16" spans="1:7" ht="15.6" x14ac:dyDescent="0.3">
      <c r="A16" s="9" t="s">
        <v>32</v>
      </c>
      <c r="B16" s="5">
        <f t="shared" ref="B16:C16" si="1">SUM(B17:B22)</f>
        <v>1093</v>
      </c>
      <c r="C16" s="6">
        <f t="shared" si="1"/>
        <v>2216</v>
      </c>
    </row>
    <row r="17" spans="1:7" ht="15.6" x14ac:dyDescent="0.3">
      <c r="A17" s="10" t="s">
        <v>9</v>
      </c>
      <c r="B17" s="1">
        <v>496</v>
      </c>
      <c r="C17" s="3">
        <v>957</v>
      </c>
      <c r="F17" s="30" t="s">
        <v>51</v>
      </c>
      <c r="G17" s="31">
        <f>(B16/B4)/(B15/B3)</f>
        <v>0.62509803729843427</v>
      </c>
    </row>
    <row r="18" spans="1:7" ht="15.6" x14ac:dyDescent="0.3">
      <c r="A18" s="10" t="s">
        <v>10</v>
      </c>
      <c r="B18" s="1">
        <v>178</v>
      </c>
      <c r="C18" s="3">
        <v>442</v>
      </c>
    </row>
    <row r="19" spans="1:7" ht="15.6" x14ac:dyDescent="0.3">
      <c r="A19" s="10" t="s">
        <v>11</v>
      </c>
      <c r="B19" s="1">
        <v>11</v>
      </c>
      <c r="C19" s="3">
        <v>10</v>
      </c>
    </row>
    <row r="20" spans="1:7" ht="15.6" x14ac:dyDescent="0.3">
      <c r="A20" s="10" t="s">
        <v>12</v>
      </c>
      <c r="B20" s="1">
        <v>51</v>
      </c>
      <c r="C20" s="3">
        <v>38</v>
      </c>
    </row>
    <row r="21" spans="1:7" ht="15.6" x14ac:dyDescent="0.3">
      <c r="A21" s="10" t="s">
        <v>14</v>
      </c>
      <c r="B21" s="1">
        <v>226</v>
      </c>
      <c r="C21" s="3">
        <v>190</v>
      </c>
    </row>
    <row r="22" spans="1:7" ht="16.2" thickBot="1" x14ac:dyDescent="0.35">
      <c r="A22" s="11" t="s">
        <v>21</v>
      </c>
      <c r="B22" s="2">
        <v>131</v>
      </c>
      <c r="C22" s="4">
        <v>579</v>
      </c>
    </row>
  </sheetData>
  <mergeCells count="2">
    <mergeCell ref="A1:C1"/>
    <mergeCell ref="A13:C13"/>
  </mergeCells>
  <pageMargins left="0.7" right="0.7" top="0.75" bottom="0.75" header="0.3" footer="0.3"/>
  <ignoredErrors>
    <ignoredError sqref="B2:C2 C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B14" sqref="B14"/>
    </sheetView>
  </sheetViews>
  <sheetFormatPr defaultRowHeight="13.2" x14ac:dyDescent="0.25"/>
  <cols>
    <col min="1" max="1" width="30.33203125" bestFit="1" customWidth="1"/>
    <col min="2" max="3" width="12.6640625" customWidth="1"/>
    <col min="7" max="7" width="9.5546875" bestFit="1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7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33</v>
      </c>
      <c r="B4" s="5">
        <f t="shared" ref="B4:C4" si="0">SUM(B5:B6)</f>
        <v>26054</v>
      </c>
      <c r="C4" s="5">
        <f t="shared" si="0"/>
        <v>26892</v>
      </c>
    </row>
    <row r="5" spans="1:7" ht="15.6" x14ac:dyDescent="0.3">
      <c r="A5" s="10" t="s">
        <v>16</v>
      </c>
      <c r="B5" s="1">
        <v>22889</v>
      </c>
      <c r="C5" s="3">
        <v>23960</v>
      </c>
    </row>
    <row r="6" spans="1:7" ht="16.2" thickBot="1" x14ac:dyDescent="0.35">
      <c r="A6" s="11" t="s">
        <v>19</v>
      </c>
      <c r="B6" s="2">
        <v>3165</v>
      </c>
      <c r="C6" s="4">
        <v>2932</v>
      </c>
    </row>
    <row r="8" spans="1:7" ht="13.8" thickBot="1" x14ac:dyDescent="0.3"/>
    <row r="9" spans="1:7" ht="16.2" thickBot="1" x14ac:dyDescent="0.3">
      <c r="A9" s="69" t="s">
        <v>41</v>
      </c>
      <c r="B9" s="70"/>
      <c r="C9" s="71"/>
    </row>
    <row r="10" spans="1:7" ht="16.2" thickBot="1" x14ac:dyDescent="0.35">
      <c r="A10" s="13"/>
      <c r="B10" s="14">
        <v>2007</v>
      </c>
      <c r="C10" s="15" t="s">
        <v>40</v>
      </c>
    </row>
    <row r="11" spans="1:7" ht="15.6" x14ac:dyDescent="0.3">
      <c r="A11" s="9" t="s">
        <v>0</v>
      </c>
      <c r="B11" s="16">
        <f>Kraje!B16</f>
        <v>21475</v>
      </c>
      <c r="C11" s="5">
        <f>Kraje!C16</f>
        <v>29111</v>
      </c>
      <c r="F11" s="30" t="s">
        <v>52</v>
      </c>
      <c r="G11" s="31">
        <f>(C12/C4)/(C11/C3)</f>
        <v>1.5066547256255558</v>
      </c>
    </row>
    <row r="12" spans="1:7" ht="15.6" x14ac:dyDescent="0.3">
      <c r="A12" s="9" t="s">
        <v>33</v>
      </c>
      <c r="B12" s="16">
        <f t="shared" ref="B12:C12" si="1">SUM(B13:B14)</f>
        <v>610</v>
      </c>
      <c r="C12" s="5">
        <f t="shared" si="1"/>
        <v>785</v>
      </c>
    </row>
    <row r="13" spans="1:7" ht="15.6" x14ac:dyDescent="0.3">
      <c r="A13" s="10" t="s">
        <v>16</v>
      </c>
      <c r="B13" s="17">
        <v>533</v>
      </c>
      <c r="C13" s="1">
        <v>689</v>
      </c>
      <c r="F13" s="30" t="s">
        <v>51</v>
      </c>
      <c r="G13" s="31">
        <f>(B12/B4)/(B11/B3)</f>
        <v>1.4092664889694038</v>
      </c>
    </row>
    <row r="14" spans="1:7" ht="16.2" thickBot="1" x14ac:dyDescent="0.35">
      <c r="A14" s="11" t="s">
        <v>19</v>
      </c>
      <c r="B14" s="18">
        <v>77</v>
      </c>
      <c r="C14" s="2">
        <v>96</v>
      </c>
    </row>
  </sheetData>
  <mergeCells count="2">
    <mergeCell ref="A1:C1"/>
    <mergeCell ref="A9:C9"/>
  </mergeCells>
  <pageMargins left="0.7" right="0.7" top="0.75" bottom="0.75" header="0.3" footer="0.3"/>
  <ignoredErrors>
    <ignoredError sqref="B2:C2 C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workbookViewId="0">
      <selection activeCell="D23" sqref="D23"/>
    </sheetView>
  </sheetViews>
  <sheetFormatPr defaultRowHeight="13.2" x14ac:dyDescent="0.25"/>
  <cols>
    <col min="1" max="1" width="30.33203125" bestFit="1" customWidth="1"/>
    <col min="2" max="3" width="12.6640625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7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34</v>
      </c>
      <c r="B4" s="5">
        <f t="shared" ref="B4:C4" si="0">SUM(B5:B7)</f>
        <v>21787</v>
      </c>
      <c r="C4" s="5">
        <f t="shared" si="0"/>
        <v>27566</v>
      </c>
    </row>
    <row r="5" spans="1:7" ht="15.6" x14ac:dyDescent="0.3">
      <c r="A5" s="10" t="s">
        <v>13</v>
      </c>
      <c r="B5" s="1">
        <v>9177</v>
      </c>
      <c r="C5" s="3">
        <v>14081</v>
      </c>
    </row>
    <row r="6" spans="1:7" ht="15.6" x14ac:dyDescent="0.3">
      <c r="A6" s="10" t="s">
        <v>17</v>
      </c>
      <c r="B6" s="1">
        <v>7042</v>
      </c>
      <c r="C6" s="3">
        <v>6772</v>
      </c>
    </row>
    <row r="7" spans="1:7" ht="16.2" thickBot="1" x14ac:dyDescent="0.35">
      <c r="A7" s="11" t="s">
        <v>20</v>
      </c>
      <c r="B7" s="2">
        <v>5568</v>
      </c>
      <c r="C7" s="4">
        <v>6713</v>
      </c>
    </row>
    <row r="9" spans="1:7" ht="13.8" thickBot="1" x14ac:dyDescent="0.3"/>
    <row r="10" spans="1:7" ht="16.2" thickBot="1" x14ac:dyDescent="0.3">
      <c r="A10" s="69" t="s">
        <v>41</v>
      </c>
      <c r="B10" s="70"/>
      <c r="C10" s="71"/>
    </row>
    <row r="11" spans="1:7" ht="16.2" thickBot="1" x14ac:dyDescent="0.35">
      <c r="A11" s="13"/>
      <c r="B11" s="14">
        <v>2007</v>
      </c>
      <c r="C11" s="15" t="s">
        <v>40</v>
      </c>
    </row>
    <row r="12" spans="1:7" ht="15.6" x14ac:dyDescent="0.3">
      <c r="A12" s="9" t="s">
        <v>0</v>
      </c>
      <c r="B12" s="16">
        <f>Kraje!B16</f>
        <v>21475</v>
      </c>
      <c r="C12" s="5">
        <f>Kraje!C16</f>
        <v>29111</v>
      </c>
      <c r="F12" s="30" t="s">
        <v>52</v>
      </c>
      <c r="G12" s="31">
        <f>(C13/C4)/(C12/C3)</f>
        <v>1.0990856392118638</v>
      </c>
    </row>
    <row r="13" spans="1:7" ht="15.6" x14ac:dyDescent="0.3">
      <c r="A13" s="9" t="s">
        <v>34</v>
      </c>
      <c r="B13" s="16">
        <f t="shared" ref="B13:C13" si="1">SUM(B14:B16)</f>
        <v>386</v>
      </c>
      <c r="C13" s="5">
        <f t="shared" si="1"/>
        <v>587</v>
      </c>
    </row>
    <row r="14" spans="1:7" ht="15.6" x14ac:dyDescent="0.3">
      <c r="A14" s="10" t="s">
        <v>13</v>
      </c>
      <c r="B14" s="17">
        <v>218</v>
      </c>
      <c r="C14" s="1">
        <v>318</v>
      </c>
      <c r="F14" s="30" t="s">
        <v>51</v>
      </c>
      <c r="G14" s="31">
        <f>(B13/B4)/(B12/B3)</f>
        <v>1.0664182531764705</v>
      </c>
    </row>
    <row r="15" spans="1:7" ht="15.6" x14ac:dyDescent="0.3">
      <c r="A15" s="10" t="s">
        <v>17</v>
      </c>
      <c r="B15" s="17">
        <v>58</v>
      </c>
      <c r="C15" s="1">
        <v>95</v>
      </c>
    </row>
    <row r="16" spans="1:7" ht="16.2" thickBot="1" x14ac:dyDescent="0.35">
      <c r="A16" s="11" t="s">
        <v>20</v>
      </c>
      <c r="B16" s="18">
        <v>110</v>
      </c>
      <c r="C16" s="2">
        <v>174</v>
      </c>
    </row>
  </sheetData>
  <mergeCells count="2">
    <mergeCell ref="A1:C1"/>
    <mergeCell ref="A10:C10"/>
  </mergeCells>
  <pageMargins left="0.7" right="0.7" top="0.75" bottom="0.75" header="0.3" footer="0.3"/>
  <ignoredErrors>
    <ignoredError sqref="B2:C2 C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workbookViewId="0">
      <selection activeCell="F19" sqref="F19"/>
    </sheetView>
  </sheetViews>
  <sheetFormatPr defaultRowHeight="13.2" x14ac:dyDescent="0.25"/>
  <cols>
    <col min="1" max="1" width="30.33203125" bestFit="1" customWidth="1"/>
    <col min="2" max="3" width="12.6640625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15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35</v>
      </c>
      <c r="B4" s="5">
        <f t="shared" ref="B4:C4" si="0">SUM(B5:B6)</f>
        <v>25141</v>
      </c>
      <c r="C4" s="5">
        <f t="shared" si="0"/>
        <v>29477</v>
      </c>
    </row>
    <row r="5" spans="1:7" ht="15.6" x14ac:dyDescent="0.3">
      <c r="A5" s="10" t="s">
        <v>15</v>
      </c>
      <c r="B5" s="1">
        <v>15620</v>
      </c>
      <c r="C5" s="3">
        <v>18596</v>
      </c>
    </row>
    <row r="6" spans="1:7" ht="16.2" thickBot="1" x14ac:dyDescent="0.35">
      <c r="A6" s="11" t="s">
        <v>18</v>
      </c>
      <c r="B6" s="2">
        <v>9521</v>
      </c>
      <c r="C6" s="4">
        <v>10881</v>
      </c>
    </row>
    <row r="8" spans="1:7" ht="13.8" thickBot="1" x14ac:dyDescent="0.3"/>
    <row r="9" spans="1:7" ht="16.2" thickBot="1" x14ac:dyDescent="0.3">
      <c r="A9" s="69" t="s">
        <v>41</v>
      </c>
      <c r="B9" s="70"/>
      <c r="C9" s="71"/>
    </row>
    <row r="10" spans="1:7" ht="16.2" thickBot="1" x14ac:dyDescent="0.35">
      <c r="A10" s="13"/>
      <c r="B10" s="14">
        <v>2007</v>
      </c>
      <c r="C10" s="15" t="s">
        <v>40</v>
      </c>
    </row>
    <row r="11" spans="1:7" ht="15.6" x14ac:dyDescent="0.3">
      <c r="A11" s="9" t="s">
        <v>0</v>
      </c>
      <c r="B11" s="16">
        <f>Kraje!B16</f>
        <v>21475</v>
      </c>
      <c r="C11" s="5">
        <f>Kraje!C16</f>
        <v>29111</v>
      </c>
      <c r="F11" s="30" t="s">
        <v>52</v>
      </c>
      <c r="G11" s="31">
        <f>(C12/C4)/(C11/C3)</f>
        <v>2.5284309379468013</v>
      </c>
    </row>
    <row r="12" spans="1:7" ht="15.6" x14ac:dyDescent="0.3">
      <c r="A12" s="9" t="s">
        <v>35</v>
      </c>
      <c r="B12" s="16">
        <f t="shared" ref="B12" si="1">SUM(B13:B14)</f>
        <v>889</v>
      </c>
      <c r="C12" s="5">
        <f>SUM(C13:C14)</f>
        <v>1444</v>
      </c>
    </row>
    <row r="13" spans="1:7" ht="15.6" x14ac:dyDescent="0.3">
      <c r="A13" s="10" t="s">
        <v>15</v>
      </c>
      <c r="B13" s="17">
        <v>634</v>
      </c>
      <c r="C13" s="1">
        <v>1283</v>
      </c>
      <c r="F13" s="30" t="s">
        <v>51</v>
      </c>
      <c r="G13" s="31">
        <f>(B12/B4)/(B11/B3)</f>
        <v>2.128417943983361</v>
      </c>
    </row>
    <row r="14" spans="1:7" ht="16.2" thickBot="1" x14ac:dyDescent="0.35">
      <c r="A14" s="11" t="s">
        <v>18</v>
      </c>
      <c r="B14" s="18">
        <v>255</v>
      </c>
      <c r="C14" s="2">
        <v>161</v>
      </c>
    </row>
  </sheetData>
  <mergeCells count="2">
    <mergeCell ref="A1:C1"/>
    <mergeCell ref="A9:C9"/>
  </mergeCells>
  <pageMargins left="0.7" right="0.7" top="0.75" bottom="0.75" header="0.3" footer="0.3"/>
  <ignoredErrors>
    <ignoredError sqref="B2:C2 C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workbookViewId="0">
      <selection activeCell="F11" sqref="F11:G13"/>
    </sheetView>
  </sheetViews>
  <sheetFormatPr defaultRowHeight="13.2" x14ac:dyDescent="0.25"/>
  <cols>
    <col min="1" max="1" width="30.33203125" bestFit="1" customWidth="1"/>
    <col min="2" max="3" width="12.6640625" customWidth="1"/>
  </cols>
  <sheetData>
    <row r="1" spans="1:7" ht="16.2" thickBot="1" x14ac:dyDescent="0.3">
      <c r="A1" s="69" t="s">
        <v>39</v>
      </c>
      <c r="B1" s="70"/>
      <c r="C1" s="71"/>
    </row>
    <row r="2" spans="1:7" ht="16.2" thickBot="1" x14ac:dyDescent="0.35">
      <c r="A2" s="13"/>
      <c r="B2" s="7" t="s">
        <v>50</v>
      </c>
      <c r="C2" s="8">
        <v>2017</v>
      </c>
    </row>
    <row r="3" spans="1:7" ht="15.6" x14ac:dyDescent="0.3">
      <c r="A3" s="9" t="s">
        <v>0</v>
      </c>
      <c r="B3" s="5">
        <f>Kraje!B3</f>
        <v>1292620</v>
      </c>
      <c r="C3" s="6">
        <f>Kraje!C3</f>
        <v>1502534</v>
      </c>
    </row>
    <row r="4" spans="1:7" ht="15.6" x14ac:dyDescent="0.3">
      <c r="A4" s="9" t="s">
        <v>36</v>
      </c>
      <c r="B4" s="5">
        <f t="shared" ref="B4:C4" si="0">SUM(B5:B6)</f>
        <v>50595</v>
      </c>
      <c r="C4" s="5">
        <f t="shared" si="0"/>
        <v>53921</v>
      </c>
    </row>
    <row r="5" spans="1:7" ht="15.6" x14ac:dyDescent="0.3">
      <c r="A5" s="10" t="s">
        <v>22</v>
      </c>
      <c r="B5" s="1">
        <v>40013</v>
      </c>
      <c r="C5" s="3">
        <v>43164</v>
      </c>
    </row>
    <row r="6" spans="1:7" ht="16.2" thickBot="1" x14ac:dyDescent="0.35">
      <c r="A6" s="11" t="s">
        <v>23</v>
      </c>
      <c r="B6" s="2">
        <v>10582</v>
      </c>
      <c r="C6" s="4">
        <v>10757</v>
      </c>
    </row>
    <row r="8" spans="1:7" ht="13.8" thickBot="1" x14ac:dyDescent="0.3"/>
    <row r="9" spans="1:7" ht="16.2" thickBot="1" x14ac:dyDescent="0.3">
      <c r="A9" s="69" t="s">
        <v>41</v>
      </c>
      <c r="B9" s="70"/>
      <c r="C9" s="71"/>
    </row>
    <row r="10" spans="1:7" ht="16.2" thickBot="1" x14ac:dyDescent="0.35">
      <c r="A10" s="13"/>
      <c r="B10" s="14">
        <v>2007</v>
      </c>
      <c r="C10" s="15" t="s">
        <v>40</v>
      </c>
    </row>
    <row r="11" spans="1:7" ht="15.6" x14ac:dyDescent="0.3">
      <c r="A11" s="9" t="s">
        <v>0</v>
      </c>
      <c r="B11" s="16">
        <f>Kraje!B16</f>
        <v>21475</v>
      </c>
      <c r="C11" s="5">
        <f>Kraje!C16</f>
        <v>29111</v>
      </c>
      <c r="F11" s="30" t="s">
        <v>52</v>
      </c>
      <c r="G11" s="31">
        <f>(C12/C4)/(C11/C3)</f>
        <v>1.2501220717042949</v>
      </c>
    </row>
    <row r="12" spans="1:7" ht="15.6" x14ac:dyDescent="0.3">
      <c r="A12" s="9" t="s">
        <v>36</v>
      </c>
      <c r="B12" s="16">
        <f t="shared" ref="B12:C12" si="1">SUM(B13:B14)</f>
        <v>1020</v>
      </c>
      <c r="C12" s="5">
        <f t="shared" si="1"/>
        <v>1306</v>
      </c>
    </row>
    <row r="13" spans="1:7" ht="15.6" x14ac:dyDescent="0.3">
      <c r="A13" s="10" t="s">
        <v>22</v>
      </c>
      <c r="B13" s="17">
        <v>748</v>
      </c>
      <c r="C13" s="1">
        <v>1028</v>
      </c>
      <c r="F13" s="30" t="s">
        <v>51</v>
      </c>
      <c r="G13" s="31">
        <f>(B12/B4)/(B11/B3)</f>
        <v>1.2134734264119609</v>
      </c>
    </row>
    <row r="14" spans="1:7" ht="16.2" thickBot="1" x14ac:dyDescent="0.35">
      <c r="A14" s="11" t="s">
        <v>23</v>
      </c>
      <c r="B14" s="18">
        <v>272</v>
      </c>
      <c r="C14" s="2">
        <v>278</v>
      </c>
    </row>
  </sheetData>
  <mergeCells count="2">
    <mergeCell ref="A1:C1"/>
    <mergeCell ref="A9:C9"/>
  </mergeCells>
  <pageMargins left="0.7" right="0.7" top="0.75" bottom="0.75" header="0.3" footer="0.3"/>
  <ignoredErrors>
    <ignoredError sqref="B2:C2 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Kraje</vt:lpstr>
      <vt:lpstr>LQ a CAGR</vt:lpstr>
      <vt:lpstr>SHIFT-SHARE</vt:lpstr>
      <vt:lpstr>Bratislavský región CR</vt:lpstr>
      <vt:lpstr>Severopovažský región CR</vt:lpstr>
      <vt:lpstr>Turčiansky región CR</vt:lpstr>
      <vt:lpstr>Oravský región CR</vt:lpstr>
      <vt:lpstr>Liptovský región CR</vt:lpstr>
      <vt:lpstr>Horehronský región CR</vt:lpstr>
      <vt:lpstr>Tatranský región CR</vt:lpstr>
      <vt:lpstr>Spišský región CR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asus</cp:lastModifiedBy>
  <dcterms:modified xsi:type="dcterms:W3CDTF">2019-01-19T15:21:13Z</dcterms:modified>
  <cp:category/>
  <cp:contentStatus/>
</cp:coreProperties>
</file>